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95" tabRatio="493" activeTab="0"/>
  </bookViews>
  <sheets>
    <sheet name="SEG_PLANACCION_2022_2T" sheetId="1" r:id="rId1"/>
    <sheet name="CONSOLIDADO" sheetId="2" r:id="rId2"/>
  </sheets>
  <definedNames>
    <definedName name="_xlnm._FilterDatabase" localSheetId="1" hidden="1">'CONSOLIDADO'!$A$1:$K$122</definedName>
    <definedName name="_xlfn.AGGREGATE" hidden="1">#NAME?</definedName>
    <definedName name="_xlnm.Print_Area" localSheetId="0">'SEG_PLANACCION_2022_2T'!$A$1:$AB$144</definedName>
    <definedName name="_xlnm.Print_Titles" localSheetId="0">'SEG_PLANACCION_2022_2T'!$1:$10</definedName>
  </definedNames>
  <calcPr fullCalcOnLoad="1"/>
</workbook>
</file>

<file path=xl/comments1.xml><?xml version="1.0" encoding="utf-8"?>
<comments xmlns="http://schemas.openxmlformats.org/spreadsheetml/2006/main">
  <authors>
    <author>Martha Liliana Serna Gom?z</author>
    <author>USUARIO WINDOWS</author>
  </authors>
  <commentList>
    <comment ref="H44" authorId="0">
      <text>
        <r>
          <rPr>
            <b/>
            <sz val="9"/>
            <rFont val="Tahoma"/>
            <family val="2"/>
          </rPr>
          <t>EL PRODUCTO NO SE ENCUENTRA EN E POAI</t>
        </r>
      </text>
    </comment>
    <comment ref="H95" authorId="0">
      <text>
        <r>
          <rPr>
            <b/>
            <sz val="9"/>
            <rFont val="Tahoma"/>
            <family val="2"/>
          </rPr>
          <t>NO SE ENCUENTRA EL PRODUCTO EN EL POAI</t>
        </r>
      </text>
    </comment>
    <comment ref="V96" authorId="0">
      <text>
        <r>
          <rPr>
            <b/>
            <sz val="9"/>
            <rFont val="Tahoma"/>
            <family val="2"/>
          </rPr>
          <t>EN POAI HAY 200,248,000 Y HAY UNA CELDA HAY DOS PROYECTOS Y UN SOLO RECURSO REVISAR</t>
        </r>
        <r>
          <rPr>
            <sz val="9"/>
            <rFont val="Tahoma"/>
            <family val="2"/>
          </rPr>
          <t xml:space="preserve">
</t>
        </r>
      </text>
    </comment>
    <comment ref="H121" authorId="0">
      <text>
        <r>
          <rPr>
            <sz val="9"/>
            <rFont val="Tahoma"/>
            <family val="2"/>
          </rPr>
          <t xml:space="preserve">NO SE ENCUENTRA EL PRODUCTOEN EL POAI  
</t>
        </r>
      </text>
    </comment>
    <comment ref="H101" authorId="0">
      <text>
        <r>
          <rPr>
            <b/>
            <sz val="9"/>
            <rFont val="Tahoma"/>
            <family val="2"/>
          </rPr>
          <t>NO SE ENCUENTRA EN EL POAI ESTE PRODUCTO</t>
        </r>
        <r>
          <rPr>
            <sz val="9"/>
            <rFont val="Tahoma"/>
            <family val="2"/>
          </rPr>
          <t xml:space="preserve">
</t>
        </r>
      </text>
    </comment>
    <comment ref="H48" authorId="0">
      <text>
        <r>
          <rPr>
            <b/>
            <sz val="9"/>
            <rFont val="Tahoma"/>
            <family val="2"/>
          </rPr>
          <t>NO SE ENCUENTRA ESTE PRODUCTO EN EL POAI</t>
        </r>
        <r>
          <rPr>
            <sz val="9"/>
            <rFont val="Tahoma"/>
            <family val="2"/>
          </rPr>
          <t xml:space="preserve">
</t>
        </r>
      </text>
    </comment>
    <comment ref="H67" authorId="0">
      <text>
        <r>
          <rPr>
            <b/>
            <sz val="9"/>
            <rFont val="Tahoma"/>
            <family val="2"/>
          </rPr>
          <t>NO SE ENECUNTRA ESTE PRODUCTO EN EL POAI</t>
        </r>
      </text>
    </comment>
    <comment ref="H66" authorId="0">
      <text>
        <r>
          <rPr>
            <b/>
            <sz val="9"/>
            <rFont val="Tahoma"/>
            <family val="2"/>
          </rPr>
          <t>PRODUCTO NO SE ENCUNTRA EN EL POAI</t>
        </r>
      </text>
    </comment>
    <comment ref="T101" authorId="1">
      <text>
        <r>
          <rPr>
            <b/>
            <sz val="9"/>
            <rFont val="Tahoma"/>
            <family val="2"/>
          </rPr>
          <t>USUARIO WINDOWS:</t>
        </r>
        <r>
          <rPr>
            <sz val="9"/>
            <rFont val="Tahoma"/>
            <family val="2"/>
          </rPr>
          <t xml:space="preserve">
014-16</t>
        </r>
      </text>
    </comment>
  </commentList>
</comments>
</file>

<file path=xl/comments2.xml><?xml version="1.0" encoding="utf-8"?>
<comments xmlns="http://schemas.openxmlformats.org/spreadsheetml/2006/main">
  <authors>
    <author>Martha Liliana Serna Gom?z</author>
    <author>USUARIO WINDOWS</author>
  </authors>
  <commentList>
    <comment ref="I87" authorId="0">
      <text>
        <r>
          <rPr>
            <b/>
            <sz val="9"/>
            <rFont val="Tahoma"/>
            <family val="2"/>
          </rPr>
          <t>EN POAI HAY 200,248,000 Y HAY UNA CELDA HAY DOS PROYECTOS Y UN SOLO RECURSO REVISAR</t>
        </r>
        <r>
          <rPr>
            <sz val="9"/>
            <rFont val="Tahoma"/>
            <family val="2"/>
          </rPr>
          <t xml:space="preserve">
</t>
        </r>
      </text>
    </comment>
    <comment ref="G92" authorId="1">
      <text>
        <r>
          <rPr>
            <b/>
            <sz val="9"/>
            <rFont val="Tahoma"/>
            <family val="2"/>
          </rPr>
          <t>USUARIO WINDOWS:</t>
        </r>
        <r>
          <rPr>
            <sz val="9"/>
            <rFont val="Tahoma"/>
            <family val="2"/>
          </rPr>
          <t xml:space="preserve">
014-16</t>
        </r>
      </text>
    </comment>
  </commentList>
</comments>
</file>

<file path=xl/sharedStrings.xml><?xml version="1.0" encoding="utf-8"?>
<sst xmlns="http://schemas.openxmlformats.org/spreadsheetml/2006/main" count="1425" uniqueCount="562">
  <si>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</si>
  <si>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</si>
  <si>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</si>
  <si>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</si>
  <si>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</si>
  <si>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</si>
  <si>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</si>
  <si>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</si>
  <si>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</si>
  <si>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</si>
  <si>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</si>
  <si>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</si>
  <si>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</si>
  <si>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</si>
  <si>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</si>
  <si>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</si>
  <si>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</si>
  <si>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</si>
  <si>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</si>
  <si>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</si>
  <si>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</si>
  <si>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</si>
  <si>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</si>
  <si>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</si>
  <si>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</si>
  <si>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</si>
  <si>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</si>
  <si>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</si>
  <si>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</si>
  <si>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</si>
  <si>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</si>
  <si>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</si>
  <si>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</si>
  <si>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</si>
  <si>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</si>
  <si>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Salud y protección social</t>
  </si>
  <si>
    <t>5, 8, 10, 11, 16</t>
  </si>
  <si>
    <t>Prestación de servicios de salud</t>
  </si>
  <si>
    <t>Servicio de asistencia técnica institucional</t>
  </si>
  <si>
    <t>Sin LB</t>
  </si>
  <si>
    <t>percepción de acceso a los servicios de salud</t>
  </si>
  <si>
    <t xml:space="preserve">Servicio de atención en salud a la población dentro del Sistem  General de Seguridad Social en Salud </t>
  </si>
  <si>
    <t>1, 5, 10</t>
  </si>
  <si>
    <t>1, 3, 5, 10, 11, 17</t>
  </si>
  <si>
    <t>Servicio de liquidación mensual de afiliados al Régimen Subsidiado durante la vigencia</t>
  </si>
  <si>
    <t xml:space="preserve">Cruces de la base de datos atención focalizada en el cuatrienio. </t>
  </si>
  <si>
    <t>Inclusión social</t>
  </si>
  <si>
    <t>1, 3, 5, 10, 11, 16, 17</t>
  </si>
  <si>
    <t>índice de pobreza multidimensional (IPM)</t>
  </si>
  <si>
    <t>Inclusión social y productiva para la población en situación de vulnerabilidad</t>
  </si>
  <si>
    <t>Servicio de gestión de oferta social para la población vulnerable</t>
  </si>
  <si>
    <t>S.D.</t>
  </si>
  <si>
    <t>Salud publica y prestación de servicios de salud</t>
  </si>
  <si>
    <t xml:space="preserve">Servicio de asistencia técnica comunitaria diferentes instancias en salud
</t>
  </si>
  <si>
    <t>Salud Pública</t>
  </si>
  <si>
    <t>Servicios de promoción de la salud  y prevención de riesgos asociados a condiciones no transmisibles</t>
  </si>
  <si>
    <t>No. de Personas  educadas en estilos de vida saludable para la prevención de enfermedades crónicas no transmisibles</t>
  </si>
  <si>
    <t>Servicio de apoyo financiero para el fortalecimiento del talento humano en salud</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</si>
  <si>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</si>
  <si>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</si>
  <si>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</si>
  <si>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 xml:space="preserve">Documentos de planeación en promoción y prevención de  Salud pública elaborados </t>
  </si>
  <si>
    <t>No. de Estrategia educativas para la promoción de la salud y la prevención de riesgos elaborados, socializados y en ejecución</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</si>
  <si>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</si>
  <si>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</si>
  <si>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</si>
  <si>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</si>
  <si>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 xml:space="preserve">Contrataciones de actividades colectivas para la población </t>
  </si>
  <si>
    <t>No. de Contratos perfeccionados para le red de salud pública del municipio de Armenia</t>
  </si>
  <si>
    <t xml:space="preserve">Simulacros realizados sobre emergencia de salud pública </t>
  </si>
  <si>
    <t>Número de animales esterilizados en el cuatrienio</t>
  </si>
  <si>
    <t xml:space="preserve">Número de animales esterilizados </t>
  </si>
  <si>
    <t xml:space="preserve">Salud y Protección Social </t>
  </si>
  <si>
    <t>Documentos de lineamientos técnicos</t>
  </si>
  <si>
    <t xml:space="preserve">Documentos de planeación en epidemiología y demografía  elaborados 
</t>
  </si>
  <si>
    <t xml:space="preserve">No. de documentos para la gestión de la información epidemiológica y demográfica </t>
  </si>
  <si>
    <t>Servicio de gestión del riesgo en temas de consumo de sustancias psicoactivas</t>
  </si>
  <si>
    <t>Población cubierta con acciones de prevención y mitigación en relación al consumo de sustancias psicoactivas</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</si>
  <si>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</si>
  <si>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</si>
  <si>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</si>
  <si>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</si>
  <si>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Servicio de gestión del riesgo para abordar situaciones prevalentes de origen laboral</t>
  </si>
  <si>
    <t>No. de Trabajadores sensibilizados en ambientes y conductas sanas en el entorno laboral</t>
  </si>
  <si>
    <t xml:space="preserve">Servicio de gestión del riesgo para enfermedades inmunoprevenibles </t>
  </si>
  <si>
    <t>No. de Informes de gestión realizados en acciones de promoción y prevención de enfermedades transmisibles</t>
  </si>
  <si>
    <t>Inspección, vigilancia y control</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</si>
  <si>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</si>
  <si>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</si>
  <si>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</si>
  <si>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</si>
  <si>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</si>
  <si>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</si>
  <si>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</si>
  <si>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</si>
  <si>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</si>
  <si>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</si>
  <si>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</si>
  <si>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</si>
  <si>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</si>
  <si>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</si>
  <si>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</si>
  <si>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</si>
  <si>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</si>
  <si>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</si>
  <si>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Gobierno territorial</t>
  </si>
  <si>
    <t xml:space="preserve">Fortalecimiento de la estructura organizacional para el debido funcionamiento de la secretaria de salud mediante la contratación de personal e insumos necesarios  </t>
  </si>
  <si>
    <t xml:space="preserve">Porcentaje de ejecución del presupuesto y porcentaje de gestión del plan de compras </t>
  </si>
  <si>
    <t>Promoción de la Salud y Gestión del Riesgo para las Enfermedades Crónicas NO Transmisibles</t>
  </si>
  <si>
    <t>Promoción de la Salud y Gestión del Riesgo en la Salud Sexual y Reproductiva</t>
  </si>
  <si>
    <t>Preparación de Respuesta de Salud Pública ante las Emergencia y Desastres</t>
  </si>
  <si>
    <t>a. Cero (0)</t>
  </si>
  <si>
    <t xml:space="preserve">Promoción de la Salud en Entornos Laborales </t>
  </si>
  <si>
    <t>a. 1</t>
  </si>
  <si>
    <t>Epidemiología y Demografía</t>
  </si>
  <si>
    <t>Promoción de la Seguridad Alimentaria  y gestión del riesgo por el consumo</t>
  </si>
  <si>
    <t>Intervenciones colectivas</t>
  </si>
  <si>
    <t xml:space="preserve">Más Cuidado a la salud </t>
  </si>
  <si>
    <t>Promoción de la Salud y Gestión del Riesgo para las Enfermedades Crónicas Transmisibles</t>
  </si>
  <si>
    <t>Promoción de la Salud y Gestión de Riesgos Ambientales por Agua, Aire, Residuos, Movilidad</t>
  </si>
  <si>
    <t>Promoción de la Salud y Gestión del Riesgo en la Salud Mental</t>
  </si>
  <si>
    <t>Promoción de la Salud y Gestión del Riesgo en Zoonosis</t>
  </si>
  <si>
    <t>Promoción de la Salud y Gestión del Riesgo en Vectores</t>
  </si>
  <si>
    <t>Gestión de la salud pública</t>
  </si>
  <si>
    <t>Oficina de Salud Pública</t>
  </si>
  <si>
    <t>Contribuir a la reducción de enfermedades transmisibles por vía aérea, de contacto e inmunoprevenibles, mediante acciones encaminadas al fortalecimiento de actividades de promoción, gestión del riesgo y acciones intersectoriales</t>
  </si>
  <si>
    <t>Ejecutar actividades de promoción de la salud y prevención de la enfermedad, dirigidas a impactar positivamente los determinantes sociales de la salud e incidir en los resultados en salud, a través de la ejecución de intervenciones colectivas o individuales de alta externalidad.</t>
  </si>
  <si>
    <t>a. Esterilización de caninos y felinos como control de población animal</t>
  </si>
  <si>
    <t>Gestionar de manera integral acciones para la promoción de la salud, prevención y control de las enfermedades zoonóticas</t>
  </si>
  <si>
    <t>a. Sin LB</t>
  </si>
  <si>
    <t>Promover mecanismos para garantizar condiciones sociales, económicas, políticas y culturales que incidan en el
ejercicio pleno y autónomo de los derechos sexuales y reproductivos de las personas en el marco de los enfoques de género y
diferencial.</t>
  </si>
  <si>
    <t>Fortalecer el ente territorial abordando la problemática de salud pública sentida en nuestro municipio, adoptando estrategias en procura de modificar riesgos y disminuir la probabilidad de que la población enferme y muera.</t>
  </si>
  <si>
    <t>Mejorar la calidad y seguridad sanitaria de los alimentos en el municipio de Armenia fomentado hábitos alimentarios saludables y asegurando el consumo de alimentos inocuos y de buena calidad nutricional</t>
  </si>
  <si>
    <t>Atención Diferencial a Poblaciones Vulnerables</t>
  </si>
  <si>
    <t>Mejorar los indicadores de calidad, oportunidad y cobertura en el sistema integral de información en salud en el municipio de Armenia</t>
  </si>
  <si>
    <t>Contribuir con el mejoramiento de la situación de salud mental y la convivencia de la población municipal a  través del desarrollo de acciones de promoción y la gestión del riesgo en salud mental</t>
  </si>
  <si>
    <t>Contribuir al mejoramiento de la vida de la población de Armenia mediante la promoción de la salud ambiental y la prevención, vigilancia y control sanitario</t>
  </si>
  <si>
    <t>Contribuir en la disminución de las tasas generales de morbilidad y mortalidad en la población trabajadora</t>
  </si>
  <si>
    <t>Reducir la presencia de mosquitos transmisores de enfermedades por vectores</t>
  </si>
  <si>
    <t>Contribuir a incrementar la adopción de hábitos y estilos de vida saludables, evaluando los determinantes sociales en el curso de vida para prevenir la aparición de enfermedades y mitigar los factores de riesgo en salud de la población de Armenia</t>
  </si>
  <si>
    <t>Vigilar y generar estrategias que impacten positivamente los índices de morbimortalidad en los grupos diferenciales de población en el municipio de Armenia, reconociendo sus características propias socioculturales</t>
  </si>
  <si>
    <t>Estrategia territorial de salud ante emergencia en salud pública</t>
  </si>
  <si>
    <t>Llevar a cabo acciones o intervenciones tendientes a la prevención y mitigación de los riesgos y las vulnerabilidades en el municipio de Armenia, buscando anticiparse a la configuración del riesgo futuro de emergencias y desastres.</t>
  </si>
  <si>
    <t>Estrategia de gestión del riesgo y promoción de la inocuidad para el consumo de los alimentos</t>
  </si>
  <si>
    <t>Implementación de estrategia del riesgo y promoción de la inocuidad para el consumo de alimentos en el cuatrienio</t>
  </si>
  <si>
    <t>No. de Documentos para la gestión del riesgo y levantamientos de líneas base de información en diferentes dimensiones de salud pública elaborados, socializados y en ejecución</t>
  </si>
  <si>
    <t>Fortalecimiento al comité de investigación epidemiológica comunitaria</t>
  </si>
  <si>
    <t>No. de Comités de Vigilancia Epidemiológica Comunitaria Comité de investigación epidemiológica comunitaria (Covecom) cubiertos con capacitación y realizando acciones comunitarias en salud</t>
  </si>
  <si>
    <t>Fortalecer la interacción institucional de salud con los grupos más vulnerables para una mayor participación en la construcción de óptimos niveles de salud.</t>
  </si>
  <si>
    <t>Numero de  jornadas de  educación realizadas/ Numero de jornadas de educación planeadas y dirigidas al talento humano en salud</t>
  </si>
  <si>
    <t>Porcentaje de incremento en los estándares de salud municipal</t>
  </si>
  <si>
    <t>Documentos de lineamientos técnicos para la  implementación de modelo de atención  (MAITE)</t>
  </si>
  <si>
    <t xml:space="preserve">Índice en el mejoramiento de la Inspección, vigilancia y control </t>
  </si>
  <si>
    <t>Incremento en el índice de Fortalecimiento Institucional Pa´ Todos</t>
  </si>
  <si>
    <t xml:space="preserve">Total Afiliados al SGSSS / población DANE  </t>
  </si>
  <si>
    <t xml:space="preserve">Servicio de auditoría y visitas inspectivas a  prestadores y   cumplimiento del SOGC y auditoria a EPSs según circular 001 del 2020 y demás normas que lo modifiquen. </t>
  </si>
  <si>
    <t xml:space="preserve">Población afiliada al Régimen subsidiado/Población afiliada al Régimen subsidiado mas vinculada consultante asegurable </t>
  </si>
  <si>
    <t xml:space="preserve"> Fortalecimiento Institucional de Apoyo a los Servicios de Salud</t>
  </si>
  <si>
    <t xml:space="preserve">Fortalecer la estructura organizacional para el debido funcionamiento de la secretaria de salud mediante la contratación de personal e insumos necesarios  </t>
  </si>
  <si>
    <t>Sistema de emergencias medicas (SEM)</t>
  </si>
  <si>
    <t>Articular la oficina municipal de gestión del  riesgo con las diferentes emergencias municipales</t>
  </si>
  <si>
    <t>Armenia asegurada en salud</t>
  </si>
  <si>
    <t>Promocionar la afiliacion al Sistema General de Seguridad Social en Salud de la Poblacion residente en el Municipio de Armenia.</t>
  </si>
  <si>
    <t>Calidad  en la prestación del servicio</t>
  </si>
  <si>
    <t>Que las EPS garanticen el acceso a los servicios de salud a la poblacion afiliada a travez de IPS que  cumplan  con los componentes  del Sistema Obligatorio de la Garantia de la Calidad.</t>
  </si>
  <si>
    <t>Subsidio a la demanda</t>
  </si>
  <si>
    <t>Participación social en Salud</t>
  </si>
  <si>
    <t xml:space="preserve">Mas Prestación de servicios de salud </t>
  </si>
  <si>
    <t>Garantizar  el acceso a los servicios de salud a la poblacion pobre y vulnerable del municpio de Armenia mediante la afiliacion  a una EPS del  Regimen Subsidiado</t>
  </si>
  <si>
    <t>Lograr el acceso a los servicios de urgencias y  bajo nivel de complejidad de  la población  Prioritaria (discapacidad, materna, menores de 5 años,etc..)</t>
  </si>
  <si>
    <t>a. Revisión a planes de bioseguridad en los establecimientos que procesan, manipulan y comercializan alimentos para la prevención del Covid - 19</t>
  </si>
  <si>
    <t>JOSE MANUEL RÍOS MORALES</t>
  </si>
  <si>
    <t>Oficina de Aseguramiento</t>
  </si>
  <si>
    <t>b. 100%</t>
  </si>
  <si>
    <t>b. Gestantes cubiertas con acciones de autocuidado en Covid - 19</t>
  </si>
  <si>
    <t>d. 3</t>
  </si>
  <si>
    <t>f. 5</t>
  </si>
  <si>
    <t>c. Número de reuniones efectivas del comité de prevención de la violencia de género</t>
  </si>
  <si>
    <t>g. Población Indígena cubierta con estrategias de salud en salud pública</t>
  </si>
  <si>
    <t>i. Seguimiento a niños y niñas nacidos con bajo peso reportados</t>
  </si>
  <si>
    <t xml:space="preserve">i. 100%  </t>
  </si>
  <si>
    <t>k. Informe trimestral de población Afrodescendiente cubierta con acciones de salud</t>
  </si>
  <si>
    <t>l. Personas de grupos poblacionales diferenciales educadas en prácticas de autocuidado para la prevención del COVID - 19</t>
  </si>
  <si>
    <t>b. 3</t>
  </si>
  <si>
    <t>b. Cero (0)</t>
  </si>
  <si>
    <t>a. Realización de simulacros de escritorio con grupos de salud pública en atención a situaciones de emergencias y desastres y circular 040</t>
  </si>
  <si>
    <t>b. Investigación y seguimiento de casos de agresión animal notificados por SIVIGILA</t>
  </si>
  <si>
    <t>c. 30 visitas</t>
  </si>
  <si>
    <t>a. 3</t>
  </si>
  <si>
    <t>b. 1 informe</t>
  </si>
  <si>
    <t>b. Elaboración de un informe trimestral sobre la Estrategia virtual y/o presencial con contenidos de zonas de orientación escolar y orientación universitaria para la prevención del consumo de drogas</t>
  </si>
  <si>
    <t>a. Realización de visitas a establecimientos con acciones de IVC para la verificación del cumplimiento de la norma sanitaria</t>
  </si>
  <si>
    <t>a. 2</t>
  </si>
  <si>
    <t>a. 500</t>
  </si>
  <si>
    <t>c. Porcentaje de curación de pacientes tuberculosos con tratamiento terminado</t>
  </si>
  <si>
    <t>c. Curación igual o mayor a 60%</t>
  </si>
  <si>
    <t>d. Seguimiento mensual de coberturas en biológicos trazadores del PAI</t>
  </si>
  <si>
    <t>e. Seguimiento mensual al sistema de información nominal  PAI WEB</t>
  </si>
  <si>
    <t xml:space="preserve">a. Realización de jornadas de capacitación a talento humano del programa TB en IPS en nuevos lineamientos </t>
  </si>
  <si>
    <t>b. Realización de seguimiento a casos de ETV en el 100% de los casos graves</t>
  </si>
  <si>
    <t>d. Elaboración de informe trimestral de monitoreo de intervención a sumideros</t>
  </si>
  <si>
    <t>e. Elaboración de informe trimestral sobre el funcionamiento de la estrategia EGI</t>
  </si>
  <si>
    <t xml:space="preserve">f. Realización de visitas de inspección y control de criaderos de mosquitos en establecimientos especiales.   </t>
  </si>
  <si>
    <t xml:space="preserve">a. Elaboración de informe trimestral de barrios priorizados para intervención por número de casos e índices aédicos                                                     </t>
  </si>
  <si>
    <t>b. 400</t>
  </si>
  <si>
    <t>a. 250</t>
  </si>
  <si>
    <t>a. 300</t>
  </si>
  <si>
    <t>d. Número de habitantes de calle debidamente identificados y censados con acciones de promoción en salud y prevención de la enfermedad</t>
  </si>
  <si>
    <t>f. Realización mensual de comités de vigilancia epidemiológica a ESAVIS</t>
  </si>
  <si>
    <t>a. Elaboración de Informe semestral a EAPB verificando el cumplimiento de las acciones de promoción y prevención</t>
  </si>
  <si>
    <t>a. Elaboración de informe semestral de asistencia técnica a EAPB e IPS para la implementación de las rutas de atención</t>
  </si>
  <si>
    <t>a. 2 informes en el año</t>
  </si>
  <si>
    <t>e.  Elaboración de informe semestral sobre participación de adultos mayores en programas formulados en el marco de la política de envejecimiento y vejez</t>
  </si>
  <si>
    <t xml:space="preserve">f.  Elaboración de informe semestral sobre rutas integrales ejecutadas para la gestión de la política de envejecimiento y vejez </t>
  </si>
  <si>
    <t xml:space="preserve">h. Elaboración de informe semestral sobre el porcentaje de la población de primera infancia e infancia cubiertos con acciones de salud de la ruta de mantenimiento a la salud   </t>
  </si>
  <si>
    <t>b. Elaboración de un (1) informe semestral de las acciones de prevención y promoción del PIC relacionando la cobertura de atención a la población del municipio de Armenia</t>
  </si>
  <si>
    <t>a. Elaboración de informe semestral de Eventos de Notificación Obligatoria (ENOS) Y  Vigilancia de Infección por Nuevo Virus COVID-19</t>
  </si>
  <si>
    <t>b. Elaboración semestral de informe de gestión en líneas de acción del Plan Estratégico Hacia el Fin de la Tuberculosis</t>
  </si>
  <si>
    <t>g. Elaboración de informe semestral sobre cadena de frio a IPS</t>
  </si>
  <si>
    <t>h. Elaboración de informe semestral de gestión sobre la estrategia, conforme a lineamientos operativos del PAI</t>
  </si>
  <si>
    <t>c. Elaboración de informe bimestral de inteligencia epidemiológica</t>
  </si>
  <si>
    <t>a. 100</t>
  </si>
  <si>
    <t>b. 50</t>
  </si>
  <si>
    <t>c. 100</t>
  </si>
  <si>
    <t>a. 200</t>
  </si>
  <si>
    <t>c. 1</t>
  </si>
  <si>
    <t>d. 1</t>
  </si>
  <si>
    <t>a. 2 visitas</t>
  </si>
  <si>
    <t xml:space="preserve">f. Seguimiento a las 5 IPS que tienen habilitado el servicio de urgencias y que son responsables de la atención integral en salud en violencia sexual </t>
  </si>
  <si>
    <t>e. Sin LB</t>
  </si>
  <si>
    <t>e. Adolescentes de las comunas más afectadas por embarazo no deseado cubiertos con estrategia del Servicio Amigable Itinerante</t>
  </si>
  <si>
    <t>a. 40%</t>
  </si>
  <si>
    <t>c. 1 reunión</t>
  </si>
  <si>
    <t>d. 100</t>
  </si>
  <si>
    <t>e. Un (1) informe</t>
  </si>
  <si>
    <t>f. Un (1) informe</t>
  </si>
  <si>
    <t>g. 200 indígenas</t>
  </si>
  <si>
    <t xml:space="preserve">h. Un (1) informe </t>
  </si>
  <si>
    <t>j. 3 informes</t>
  </si>
  <si>
    <t>k. Un (1) informe</t>
  </si>
  <si>
    <t>l. 200</t>
  </si>
  <si>
    <t>m. Campañas con acciones de prevención de violencia y atención integral en salud física y mental, a las mujeres víctimas de violencia, sus hijos e hijas</t>
  </si>
  <si>
    <t>m. Sin LB</t>
  </si>
  <si>
    <t>c. Cero (0)</t>
  </si>
  <si>
    <t>b. 1</t>
  </si>
  <si>
    <t>b. 40%</t>
  </si>
  <si>
    <t>b. 100 trabajadores informales</t>
  </si>
  <si>
    <t>a. Elaboración bimestral de informe de vacunación antirrábica de caninos y felinos por comuna</t>
  </si>
  <si>
    <t xml:space="preserve">a. 150
</t>
  </si>
  <si>
    <t>B. Un (1) informe</t>
  </si>
  <si>
    <t>b. 150</t>
  </si>
  <si>
    <t>c. Realización de educación a personas en todos los cursos de vida en la prevención del accidente de tránsito</t>
  </si>
  <si>
    <t xml:space="preserve">a. 330
</t>
  </si>
  <si>
    <t>b. 220</t>
  </si>
  <si>
    <t>c. Realización de visitas a entornos laborales formales para verificación de protocolos de bioseguridad para la prevención del COVID-19</t>
  </si>
  <si>
    <t>c. 200</t>
  </si>
  <si>
    <t>e. 3</t>
  </si>
  <si>
    <t>f. 3</t>
  </si>
  <si>
    <t>g. 1</t>
  </si>
  <si>
    <t>h. 1</t>
  </si>
  <si>
    <t>e. 1</t>
  </si>
  <si>
    <t>f. 20</t>
  </si>
  <si>
    <t>b. 100</t>
  </si>
  <si>
    <t>c. Realización de visitas a establecimientos veterinarios y afines con acciones de IVC para la verificación del cumplimiento de la norma sanitaria</t>
  </si>
  <si>
    <t>d. Realización de visitas a establecimientos veterinarios y afines para verificación del cumplimiento de los protocolos para la prevención del Covid -19</t>
  </si>
  <si>
    <t>b. Población cubierta con acciones de promoción de factores protectores frente a la conducta suicida</t>
  </si>
  <si>
    <t>c. Elaboración de informe bimestral de situación de maternidad segura según lineamientos técnicos del Ministerio de Salud</t>
  </si>
  <si>
    <t>b. Elaboración de informe semestral de las acciones realizadas a la población víctima del conflicto armado</t>
  </si>
  <si>
    <t>a. Capacitar en la promoción de la ruta para la obtención de la certificación de discapacidad</t>
  </si>
  <si>
    <t>a. 107</t>
  </si>
  <si>
    <t>b. 295</t>
  </si>
  <si>
    <t>b.  Avance de seguimiento de la implementacion de la Politica Publica de Participacion Social en Salud.</t>
  </si>
  <si>
    <t xml:space="preserve">a. 100%
</t>
  </si>
  <si>
    <t>a.  90%</t>
  </si>
  <si>
    <t>b. 80%</t>
  </si>
  <si>
    <t>RENTAS CEDIDAS</t>
  </si>
  <si>
    <t xml:space="preserve">SGP-FOSYGA ,COFINANCIADOS, RENDIMIENTOS </t>
  </si>
  <si>
    <t xml:space="preserve">RENDIMIENTOS , PROPIOS MPIO ,SGP </t>
  </si>
  <si>
    <t>RENTAS CEDIDAS -PROPIOS</t>
  </si>
  <si>
    <t>SGP</t>
  </si>
  <si>
    <t xml:space="preserve">PROPIOS. RENDIMIENTOS , SGP </t>
  </si>
  <si>
    <t xml:space="preserve">2020630010012
</t>
  </si>
  <si>
    <t>sgp</t>
  </si>
  <si>
    <t>SGP-PROPIO</t>
  </si>
  <si>
    <t xml:space="preserve">2020630010021
</t>
  </si>
  <si>
    <t xml:space="preserve">SGP, FONDO ESTUPEFACIENTES </t>
  </si>
  <si>
    <t xml:space="preserve">2020630010017
</t>
  </si>
  <si>
    <t xml:space="preserve">rentas cedidas,propios mpio , rendimientos </t>
  </si>
  <si>
    <t>LINA MARIA GIL TOVAR</t>
  </si>
  <si>
    <t>SECRETARIA SALUD</t>
  </si>
  <si>
    <r>
      <t>j. Informe bimestral</t>
    </r>
    <r>
      <rPr>
        <sz val="10"/>
        <color indexed="10"/>
        <rFont val="Arial"/>
        <family val="2"/>
      </rPr>
      <t xml:space="preserve"> </t>
    </r>
    <r>
      <rPr>
        <sz val="10"/>
        <rFont val="Arial"/>
        <family val="2"/>
      </rPr>
      <t>de seguimiento a indicadores trazadores de primera infancia e infancia</t>
    </r>
  </si>
  <si>
    <t>i. Contrato de toma de pruebas para diagnosticar Covid-19</t>
  </si>
  <si>
    <t>i. Cero (0)</t>
  </si>
  <si>
    <t>116.01.2.3.19.1905.0300.011.1905015.012</t>
  </si>
  <si>
    <t>Garantizar  a la poblacion del Municipio de Armenia a traves de sus representantes el derecho a la participacion social en salud y conocimiento de los derechos y deberes en salud</t>
  </si>
  <si>
    <t>VIGENCIA AÑO:2022</t>
  </si>
  <si>
    <t>d. Personas educadas en autocuidado para la prevención del Covid - 19</t>
  </si>
  <si>
    <t>a. Elaboración de Informe de gestión de la "Estrategia de gestión del riesgo para enfermedades de transmisión sexual"</t>
  </si>
  <si>
    <t>a. Actualización del documento "Plan de desarrollo de capacidades funcionales y técnicas para el cumplimiento de competencias en salud pública"</t>
  </si>
  <si>
    <t>a. Actualización del documento "Levantamiento de línea base de implementación de las RIAS"</t>
  </si>
  <si>
    <t>a. Número de  jornadas de  educación realizadas / Número de jornadas de educación planeadas y dirigidas al talento humano en salud</t>
  </si>
  <si>
    <t>a. Un (1) Acuerdo intersectorial anual articulado a las acciones del Plan Territorial de Salud</t>
  </si>
  <si>
    <t>c. Elaboración de un (1) informe semestral de las acciones de apoyo a la gestión realizadas en la oficina de salud pública</t>
  </si>
  <si>
    <t>b. Sin LB</t>
  </si>
  <si>
    <t>a. Elaboración de Informe de gestión de la "Estrategia de Promoción de desparasitación antihelmítica"</t>
  </si>
  <si>
    <t>a. Elaboración de Informe de gestión de la "Estrategia de gestión el riesgo para abordar la intervención en EDA e IRA"</t>
  </si>
  <si>
    <t>a. Suscripción de un (1) contrato interadministrativo con la ESE Red Salud Armenia para desarrollar las actividades de promoción y prevención</t>
  </si>
  <si>
    <t>b. Elaboración de informe mensual sobre las acciones de respuesta en salud pública ante el COVID-19</t>
  </si>
  <si>
    <t>a. Actualización del documento "EMRE en Salud Publica"</t>
  </si>
  <si>
    <t>b. Elaboración de Informe de gestión de la "Estrategia de vigilancia portuaria para el terminal de Armenia y Aeropuerto de Armenia"</t>
  </si>
  <si>
    <t>c. Personas educadas en autocuidado para la prevención del Covid - 19</t>
  </si>
  <si>
    <t>c. Sin LB</t>
  </si>
  <si>
    <t>a. Elaboración de Informe de gestión de la "Estrategia de gestión del riesgo y promoción de la inocuidad para el consumo de alimentos"</t>
  </si>
  <si>
    <t>b. Capacitación y acompañamiento a trabajadores informales en norma de alimentos</t>
  </si>
  <si>
    <t>C. Personas educadas en autocuidado para la prevención del Covid - 19</t>
  </si>
  <si>
    <t>a. Elaboración de Informe de gestión de la "Estrategia de promoción de la salud y aprovechamiento biológico de los alimentos"</t>
  </si>
  <si>
    <t>b. Realización de visitas a establecimientos con acciones de IVC para la verificación del cumplimiento de la norma sanitaria</t>
  </si>
  <si>
    <t>a. Elaboración de Informe de gestión de la "Estrategia educativa para la prevención de riesgos a la salud por factores zoonóticos"</t>
  </si>
  <si>
    <t>a. Actualización del documento "Levantamiento Línea base de otras zoonosis diferentes a la rabia"</t>
  </si>
  <si>
    <t>a. Documento ASIS 2021 Actualizado y avalado por la SSD</t>
  </si>
  <si>
    <t xml:space="preserve">b. Elaboración de Informe de consolidación anual de toma de muestras, reportes y oportunidad de resultado en Covid-19 </t>
  </si>
  <si>
    <t>a. Atención a usuarios de drogas inyectadas con acciones de mitigación del riesgo través de la estrategia Centro Escucha</t>
  </si>
  <si>
    <t xml:space="preserve">a. Población cubierta con acciones educativas para el fortalecimiento de habilidades psicosociales, difusión de riesgos relacionados a la salud mental </t>
  </si>
  <si>
    <t xml:space="preserve">c. Realización de informe semestral de población víctima atendida con protocolo de atención integral en salud con enfoque psicosocial </t>
  </si>
  <si>
    <t>a. Elaboración de Informe de gestión de la implementación de la Política Nacional de Salud Mental (Resolución 4886 de 2018) para el municipio de Armenia</t>
  </si>
  <si>
    <t>a. Realización de educación a personas en todos los cursos de vida en asentamientos subnormales y zona rural sobre el manejo adecuado del agua de consumo y saneamiento básico</t>
  </si>
  <si>
    <t xml:space="preserve">b. Realización de educación a personas en todos los cursos de vida en el manejo integral de residuos, fomento de prácticas de consumo responsable y separación en la fuente </t>
  </si>
  <si>
    <t>b. Revisión a planes de bioseguridad para la prevención del Covid - 19 en establecimientos</t>
  </si>
  <si>
    <t>a. Actualización del Mapa de Riesgo de la Calidad del Agua para consumo humano</t>
  </si>
  <si>
    <t xml:space="preserve">a. Población trabajadora formal cubierta con acciones educativas de promoción de la salud, seguridad en el trabajo </t>
  </si>
  <si>
    <t xml:space="preserve">b. Población trabajadora informal sensibilizada frente a riesgos para la salud por sus ocupaciones </t>
  </si>
  <si>
    <t>a. Elaboración de Informe de gestión de la "Estrategia de gestión del riesgo e IVC  de ambientes laborales para ser más saludables"</t>
  </si>
  <si>
    <t>a. Elaboración de Informe de gestión de la Estrategia de Gestión Integrada (EGI) para vectores</t>
  </si>
  <si>
    <t>a. Personas migrantes del municipio de Armenia atendidos con acciones de salud pública</t>
  </si>
  <si>
    <t>b. Personas habitantes de asentamientos subnormales del municipio de Armenia atendidos con acciones de salud pública</t>
  </si>
  <si>
    <r>
      <t>d</t>
    </r>
    <r>
      <rPr>
        <sz val="10"/>
        <color indexed="8"/>
        <rFont val="Arial"/>
        <family val="2"/>
      </rPr>
      <t>. Comités de Vigilancia Comunitaria (COVECOM) cubiertos con capacitación</t>
    </r>
  </si>
  <si>
    <t>a. Población en todos los cursos de vida cubierta con educación para la promoción de la cultura del envejecimiento activo y saludable con sensibilización en alimentación saludable y actividad física</t>
  </si>
  <si>
    <t xml:space="preserve">b. Población en todos los cursos de vida cubierta con educación para valorar e identificar la exposición a factores de riesgo para los diferentes tipos de cáncer </t>
  </si>
  <si>
    <t xml:space="preserve">c. Población en todos los cursos de vida cubierta con educación sobre la exposición a factores de riesgo cardiovascular  y metabólico </t>
  </si>
  <si>
    <t xml:space="preserve">a. Visitas de inspección a 4 prestadores de salud primario y 4 prestadores de salud complementarios para verificación del cumplimiento de la ruta Materno Perinatal </t>
  </si>
  <si>
    <t>a. Personas sensibilizadas en el cuidado de la salud sexual y derechos sexuales y reproductivos</t>
  </si>
  <si>
    <t xml:space="preserve">d. Elaboración de informe bimestral de Plan Nacional de respuesta ante las ITS, el VIH, la coinfeccion TB/VIH y las hepatitis B y C, Colombia 2018-2021 </t>
  </si>
  <si>
    <t>a. Realización de informe semestral sobre el porcentaje de ejecución de presupuesto para garantizar las actividades contables, presupuestales y financieras.</t>
  </si>
  <si>
    <t xml:space="preserve">b. Realización de informe semestral sobre el porcentaje de ejecución de presupuesto para garantizar las actividades contractuales y juridicas.                                                                                                   </t>
  </si>
  <si>
    <t xml:space="preserve">c. Fortalecimiento de la capacidad operativa para garantizar el apoyo a las actividades de los diferentes proyectos de la Secretaría de Salud.                                                                                            </t>
  </si>
  <si>
    <t>Área financiera y área jurídica de la Secretaría de Salud</t>
  </si>
  <si>
    <t>No de casos gestionados/No de casos  recepcionados*100</t>
  </si>
  <si>
    <t>a. Operativisar el Sistema de Emergencias Medicas Para el municipio de Armenia</t>
  </si>
  <si>
    <t>numero de capacitaciones realizadas/ numerio de capacitaciones programadas*100</t>
  </si>
  <si>
    <t>b. Implementacion del programa de educacion  a la comunidad en formacion de primer respondiente en el municipio de Armenia</t>
  </si>
  <si>
    <t>numero de peticiones gestionadas / numero de peticiones recibidas*100</t>
  </si>
  <si>
    <t>c. Recepcionar las llamadas de emergencias por los diferenets medios de comunicaciones</t>
  </si>
  <si>
    <t xml:space="preserve">d.Realizar la regulacion de ambulancias  para el municipio de armenia por medio de la plataforma web </t>
  </si>
  <si>
    <t>e. disponibilidad en los turnos programados y el registro de los mismos</t>
  </si>
  <si>
    <t>a. Brindar atención al  público con enfasis en promoción de la afiliación al Sistema General de Seguridad Social en Salud de la población pobre y vulnerable.</t>
  </si>
  <si>
    <t>b. Apoyar en los procesos de  portabilidad  y traslados entre EPS.</t>
  </si>
  <si>
    <t>Numero  de IPS a las que se les realiza seguimiento /  programadas al año *100</t>
  </si>
  <si>
    <t>a. Apoyar los procesos de seguimiento y evaluación en la implementación del S.O.G.C. a  las I.P.S. del Municipio de Armenia.</t>
  </si>
  <si>
    <t xml:space="preserve">Numero de auditorias y visitas realizadas durante cada vigencia a las EPS/ Numero de Instituciones programadas en el l año* 100. </t>
  </si>
  <si>
    <t xml:space="preserve">b.  Brindar acompañamiento en las visitas de Auditoria de Salud realizadas a las Empresas promotoras de Servicios de Salud del régimen Subsidiado- Contributivo (EPS-S-EPS-C) </t>
  </si>
  <si>
    <t>No.  Informes para verificación del cumplimiento de la Resolucion 3280 de 2018/ programados (3)</t>
  </si>
  <si>
    <t>c. Verificar la implemetacion y desarrollo de la Resolucion 3280 de 2018 desde prestacion de servicios</t>
  </si>
  <si>
    <t>No cuentas auditadas en el trimestre/ cuentas recibidas *100</t>
  </si>
  <si>
    <t>d. Realizar Auditoria a las cuentas de cobros presentadas por las diferenets IPS por atencion de urgencias de baja complejidad a la poblacion pobre no afiliada a una EPS del municipio de Armenia</t>
  </si>
  <si>
    <t xml:space="preserve"> 100%</t>
  </si>
  <si>
    <t xml:space="preserve">e.  Apoyar en el proceos de auditoria a las cuentas de cobro de las difernes IPS, tramite de cuentas, SECOP y  cruce de RIPS </t>
  </si>
  <si>
    <t>No de visitas realizadas a los centros de reclusion temporal/ visitas requeridas</t>
  </si>
  <si>
    <t xml:space="preserve">f. Apoyo a la adecuada atención en salud de las personas privadas de la libertad que se encuentran en cada uno de los establecimientos de reclusión temporal, según las necesidades del municipio de Armenia </t>
  </si>
  <si>
    <t>No. Seguimientos realizados/ 3 seguimientos programados</t>
  </si>
  <si>
    <t>g. Seguimiento a las EPS en el cumplimiento de la estrategia PRASS y vacunacion COVI.</t>
  </si>
  <si>
    <t xml:space="preserve"> a. Cruce de base de datos para depuracion y actualizacion  del regimen subsidiado del municipio de Armenia </t>
  </si>
  <si>
    <t>Segumientos trimestral al tramite de cuentas según LMA/4 seguimientos</t>
  </si>
  <si>
    <t>b. Seguimiento a trámite de cuentas de liquidación mensual de afiliados por EPS de personas afiliadas al régimen subsidiado, según parámetros del ministerio de salud y protección social y el adres.</t>
  </si>
  <si>
    <t>a. Garantizar al 100% de las personas pobres y vulnerables, migrantes y  no aseguradas identificadas mediante SISBEN o Listado Censal  el acceso a la prestación de servicios de salud de urgencias de baja complejidad.</t>
  </si>
  <si>
    <t>Espacios propositivos y proactivos de participación social:Numero de reuniones realizados con  ( CONSEJO TERRITORIAL DE SEGURIDAD SOCIAL EN SALUD-COPACO-VEEDURIAS CIUDADANAS, ASOCIACIONES DE USUARIOS y otros espacios )  / Total de reuniones programadas (8).</t>
  </si>
  <si>
    <t xml:space="preserve">a. Espacios propositivos y proactivos de participación social:Numero de reuniones realizados con  ( CONSEJO TERRITORIAL DE SEGURIDAD SOCIAL EN SALUD-COPACO-VEEDURIAS CIUDADANAS, ASOCIACIONES DE USUARIOS y otros espacios )  </t>
  </si>
  <si>
    <t>% Avance de seguimiento de la implementacion de la Politica Publica de Participacion Social en Salud.</t>
  </si>
  <si>
    <t>No PQRS tramitadas oportunamente/ PQRS recibidas*100</t>
  </si>
  <si>
    <t>c. Apoyar el seguimiento a las quejas, reclamos y peticiones que interponen los usuarios de las E.P.S e I.P.S por insatisfacción en la prestación de los servicios de salud y seguimiento de la plataforma  para el Servicio de Atención a la Comunidad (SAC) en lo relacionado con la recepción de PQRS y seguimiento a las instancias de participación social en salud.</t>
  </si>
  <si>
    <t>No de visitas a poblacion indigena y vulnerable realizadas/ 100 visitas programadas por año</t>
  </si>
  <si>
    <t xml:space="preserve">d. Apoyar  los requerimientos  ante las EAPB E IPS  según la ruta integral en salud  para la población indígena y vulnerable,  con el fin de garantizar el acceso  oportuno y  continuidad  de la prestación de servicios en salud, realizando visitas domiciliarias a dicha  poblacion con el objetivo de promover sus derechos  y deberes en salud </t>
  </si>
  <si>
    <t>d. sin LB</t>
  </si>
  <si>
    <t>d. Fortalecimiento de la capacidad operativa para garantizar el Apoyo operativo y asistencial de la secretaria de salud</t>
  </si>
  <si>
    <t>^S.D.</t>
  </si>
  <si>
    <t>Código: R-DP-PDE-060</t>
  </si>
  <si>
    <t>Valor de la meta del indicador de producto del proyecto a la fecha de corte</t>
  </si>
  <si>
    <t>% avance de la meta del indicador del proyecto a la fecha de corte</t>
  </si>
  <si>
    <t>Semáforo Alcance de la Meta:
Verde Oscuro  (100%) 
 Amarillo (50%) 
Rojo (25%)</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</si>
  <si>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</si>
  <si>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</si>
  <si>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</si>
  <si>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</si>
  <si>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</si>
  <si>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EFICIENCIA LOGRO Y/O ALCANCE DE LA META</t>
  </si>
  <si>
    <t xml:space="preserve">EFICACIA PRESUPUESTAL </t>
  </si>
  <si>
    <t xml:space="preserve">COBERTURA </t>
  </si>
  <si>
    <t>OBSERVACION</t>
  </si>
  <si>
    <t xml:space="preserve">Unidad Ejecutora: </t>
  </si>
  <si>
    <t>Periodo de corte: del 1 de Abril al 30 Junio de 2022</t>
  </si>
  <si>
    <t>Municipio de Armenia</t>
  </si>
  <si>
    <t>7507 personas</t>
  </si>
  <si>
    <t xml:space="preserve">Febrero:  1015  personas cubiertas con educación para la promoción de la cultura del envejecimiento activo y saludable con sensibilización en alimentación saludable y actividad física
Marzo:  944  personas cubiertas con educación para la promoción de la cultura del envejecimiento activo y saludable con sensibilización en alimentación saludable y actividad física.      
Abril:  1870  personas cubiertas con educación para la promoción de la cultura del envejecimiento activo y saludable con sensibilización en alimentación saludable y actividad física.   
Mayo:  2378  personas cubiertas con educación para la promoción de la cultura del envejecimiento activo y saludable con sensibilización en alimentación saludable y actividad física.
Junio:  1300  personas cubiertas con educación para la promoción de la cultura del envejecimiento activo y saludable con sensibilización en alimentación saludable y actividad física. </t>
  </si>
  <si>
    <t>Febrero:Seguimiento telefonicos  reportados por sivigila,  casos 58.   Personas cubiertas con educación para valorar e identificar la exposición a factores de riesgo para los diferentes tipos de cáncer:  860 personas. Para un total de 918
Marzo:Seguimiento telefonicos  reportados por sivigila,  casos 24.   Personas cubiertas con educación para valorar e identificar la exposición a factores de riesgo para los diferentes tipos de cáncer:  599 personas en total.
Abril: Seguimiento telefonicos  reportados por sivigila,  .   Personas cubiertas con educación para valorar e identificar la exposición a factores de riesgo para los diferentes tipos de cáncer:  509 personas.
Mayo: Seguimiento telefonicos  reportados por sivigila,  .   Personas cubiertas con educación para valorar e identificar la exposición a factores de riesgo para los diferentes tipos de cáncer:  798 personas.
Junio: Seguimiento telefonicos  reportados por sivigila, 36 .   Personas cubiertas con educación para valorar e identificar la exposición a factores de riesgo para los diferentes tipos de cáncer:   455 personas. Para un total de 491.</t>
  </si>
  <si>
    <t>Febrero:  817   personas cubiertas con educación sobre la exposición a factores de riesgo cardiovascular  y metabólico
Marzo:  809   personas cubiertas con educación sobre la exposición a factores de riesgo cardiovascular  y metabólico
Abril:   1335   personas cubiertas con educación sobre la exposición a factores de riesgo cardiovascular  y metabólico
Mayo:   219   personas cubiertas con educación sobre la exposición a factores de riesgo cardiovascular  y metabólico
Junio:   248   personas cubiertas con educación sobre la exposición a factores de riesgo cardiovascular  y metabólico</t>
  </si>
  <si>
    <t>Enero: Se brindo  educacion  a 3 personas en autocuidado para la prevencion del Covid, en CENTRO VIDA HORUS VITA,MANOS UNIDAS DE DIOS,CBA EL CARMEN.
Febrero:  5 instituciones visitadas y 263   Personas educadas en autocuidado para la prevención del Covid - 19     TOTAL ACUMULADO: 271
Marzo:  599   Personas educadas en autocuidado para la prevención del Covid - 19
Abril:  242   Personas educadas en autocuidado para la prevención del Covid - 19. 
Se realizo educacion en autocuidado adicional de 115 personas.</t>
  </si>
  <si>
    <t>Febrero: se sensiblizaron  a 2153 en el cuidado de la salud sexual y derechos sexuales y reproductivos
Marzo: se sensiblizaron  a 1077 en el cuidado de la salud sexual y derechos sexuales y reproductivos
Abril:  se sensiblizaron  a 2363 en el cuidado de la salud sexual y derechos sexuales y reproductivos. 
Mayo: se sensiblizaron  a 1849 en el cuidado de la salud sexual y derechos sexuales y reproductivos.
Junio: se sensiblizaron  a 1833 en el cuidado de la salud sexual y derechos sexuales y reproductivos</t>
  </si>
  <si>
    <t>Febrero: se  educaron 79 gestantes.
Marzo: se  educaron 319 gestantes.
Abril: se  educaron 301 gestantes.
Mayo: se educaron 367 gestantes.
Junio: se educaron 527 gestantes.Se realizo educacion demas a 93  gestantes</t>
  </si>
  <si>
    <t>Poblacion del Municipio</t>
  </si>
  <si>
    <t>Se presentan 3 informe bimensuales de situacion de maternidad segura</t>
  </si>
  <si>
    <t>Se presenta 3 informe bimesualesPlan Nacional de respuesta ante las ITS, el VIH, la coinfeccion TB/VIH y las hepatitis B y C</t>
  </si>
  <si>
    <t xml:space="preserve">Febrero:  1593 adolescentes cubiertos con la estrategia.
Marzo: 2675 adolescentes cubiertos con la estrategia.
Abril: 1819 adolescentes cubiertos con la estrategia.
Mayo: 1500 adolescentes cubiertos con la estrategia.
Junio: 1485 adolescentes cubiertos con la estrategia. Se realizaron demas 72 adolescentes cubiertos  </t>
  </si>
  <si>
    <t>Marzo: 1 visita a prestador de I nivel IPS IDIME.
Abril: 2 visitas a prestador de I nivel IPS IDIME y Redsalud; 1 visita a prestador complementario Clinica del Café.
Mayo: 1 visita a prestador de I nivel ESE Redsalud.
Junio: 1 visita a prestador de I nivel VIVA IPS, CDC IPS</t>
  </si>
  <si>
    <t>En proceso, dicho informe se presentara en el 4 trimestre del año 2022</t>
  </si>
  <si>
    <t>Se presenta informe No. 1 de asistencia técnica a EAPB e IPS para la implementación de las RIAS</t>
  </si>
  <si>
    <t>Febrero: Asistencia virtual al TALLER DE IMPLEMENTACION RUTA CARDIO RENOVASCULAR Y METABÓLICA
El acta de evidencia reposa en el archivo del proyecto en la carpeta de "Gestión de RIAS"
Abril 26: Educación a través de la socialización del Decreto No. 98 de 4 de abril de 2022 "POR MEDIO DEL CUAL SE ADOPTA LA POLÍTICA DE SALUD MENTAL Y LA POLÍTICA INITEGRAL PARA LA PREVENCIÓN Y ATENCIÓN DEL CONSUMO DE SUSTANCIAS PSICOACTIVAS EN EL MUNICIPIO DE ARMENIA, QUINDÍO" Las evidencias reposan en el archivo del proyecto Promoción de la Salud y Gestión del Riesgo en la Salud Mental</t>
  </si>
  <si>
    <t xml:space="preserve">Se suscribe acuerdo intersectorial con la Corporación Universitaria Empresarial Alexander Von Humboldt, la IE Eudora Granada y la Secretaría de Salud Muncipal de Armenia para la promoción de la estrategia Entorno Educativo Saludable. Acuerdo firmado el 15 de febrero de 2022. Las actas y evidencias reposan en la carpeta de Acuerdo Interinstitucional. </t>
  </si>
  <si>
    <t>Se presenta informe No. 1 de las acciones del PIC</t>
  </si>
  <si>
    <t xml:space="preserve">El día 30 de marzo se realiza primer reunión de comite dentro de la cual se presentan datos estadisiticos y se socializa el decrero 1710 de 2020. </t>
  </si>
  <si>
    <t>425 habitantes de calle</t>
  </si>
  <si>
    <t>Febrero: 9 habitantes de calle abordados con educacion y fomento a la salud
Marzo: 72 habitantes de calle abordados con educación y fomento a la salud
Abril: 137 habitantes de calle abordados con educación y fomento a la salud
Mayo: 209 habitantes de calle abordados con educación y fomento a la salud. Se realizaron adicional 2 habitantes de calle, para un total de 427.</t>
  </si>
  <si>
    <t>Se presenta 1 informe semestral sobre participación de adultos mayores en programas formulados en el marco de la política de envejecimiento y vejez</t>
  </si>
  <si>
    <t xml:space="preserve">Se presenta 1 informe semestral sobre rutas integrales ejecutadas para la gestión de la política de envejecimiento y vejez </t>
  </si>
  <si>
    <t xml:space="preserve">Se presenta Informe  semestral sobre el porcentaje de la población de primera infancia e infancia cubiertos con acciones de salud de la ruta de mantenimiento a la salud   </t>
  </si>
  <si>
    <t>Enero: seguimiento a 25 nacimientos de bajo peso
(212 nacimientos en total, para una porcentaje de 11,8%)
Febrero: seguimiento a 15 nacimientos de bajo peso
(415 nacimientos en total, para una porcentaje de 9,5%)
Marzo: seguimiento a 25 nacimientos de bajo peso
(640 nacimientos en total, para una porcentaje de 10,1%)
Abril: seguimiento a 22 nacimientos de bajo peso
(875 nacimientos en total)
Mayo: seguimiento a 26 nacimientos de bajo peso
(1103 nacimientos en total)
Junio: 100%  de seguimiento</t>
  </si>
  <si>
    <t xml:space="preserve"> Se presentan 3 informes bimensuales de seguimiento a indicadores trazadores de primera infancia e infancia</t>
  </si>
  <si>
    <t xml:space="preserve">Se presentan 2 informes trimestrales  de poblacion Afrodescendiente </t>
  </si>
  <si>
    <t>1500 personas</t>
  </si>
  <si>
    <t>Febrero: Se realiza educación a 404 personas con carácter vulnerable sobre prácticas de autocuidado y prevención del COVID
Marzo: Se realiza educación a 643 personas con carácter vulnerable sobre prácticas de autocuidado y prevención del COVID
Abril: se realiza educacion a 303 personas
Mayo:Se realiza educacion a 462 personas en autocuidado y prevencion COVID-19. Para un total de personas cubiertas 1812</t>
  </si>
  <si>
    <t>Mayo: Se realiza campaña en el polideportivo del barrio guaduales de la villa a la poblacion mujer.</t>
  </si>
  <si>
    <t>Por parte del área de Salud Pública, se envió una necesidad inicial desde el 03/11/22 para la contratación del PIC, la cual ya cuenta con certificado de disponibilidad presupuestal. Sin embargo, actualmente nos encontramos realizando mesas de concertación tanto con la población indígena como con la población afro, que podría modificar nuevamente parte de las acciones priorizadas planteadas en dicha necesidad</t>
  </si>
  <si>
    <t>Abril: Se realiza el 06 de abril en auditorio de crisis de bomberos, con una asistencia de 23 lideres de proyecto.
Junio: Se realiza el 23 de junio en auditorio de crisis de bomberos con asistencia de 27 contratistas del proyecto de  Ambiente y Alimentos de la Secretaria de Salud</t>
  </si>
  <si>
    <t xml:space="preserve">Enero: 144 personas educadas en autocuidado 
Febrero: 259 persona educadas en autocuidado 
Marzo: 361 personas educadas 
Abril:   40 personas educadas        
Mayo:  70 personas educadas            
Junio:  60 personas educadas    </t>
  </si>
  <si>
    <t>255 trabajadores informales</t>
  </si>
  <si>
    <t>Febrero: Se realizaron 6 capacitaciones en el decreto 604 del 1993 a vendedores de alimentos ubicados en espacio publico 
Marzo:  Se realizaron 2 capacitaciones en el decreto 604 del 1993 a vendedores de alimentos ubicados en espacio publico.
Abril:  Se realizaron 38 capacitaciones en el decreto 604 del 1993 a vendedores de alimentos ubicados en espacio publico
Mayo:  Se realizaron 74 capacitaciones en el decreto 604 del 1993 a vendedores de alimentos ubicados en espacio publico
Junio:  Se realizaron 135 capacitaciones en el decreto 604 del 1993 a vendedores de alimentos ubicados en espacio publico</t>
  </si>
  <si>
    <t xml:space="preserve">500 personas </t>
  </si>
  <si>
    <t>Febrero: Se capacitaron  13 personas en autocuidado para la prevencion del covid-19 en el barrio los naranjos y comuna 7. 
Marzo: Se capacitaron  12  personas en autocuidado para la prevencion del covid-19 en el centro comercial del cafe en los puestos donde se manipulan alimentos. 
Abril: Se capacitaron en total 373 personas en autocuidado para la prevencion del covid-19. 41 de ellas madres comunitsrias en jornadas en diferentes CDC. 39 estudiantes del eudoro Granada y 293 usuarios que laboran en los diferentes establecimientos de comercio dedicados al alamacenamiento, expendio, manipulacion o preparacion de alimentos en bebidas en el municipio.
Mayo: Se capacitaron en total 195 personas en autocuidado para la prevencion del covid-19.los cuales son usuarios que laboran en los diferentes establecimientos de comercio dedicados al alamacenamiento, expendio, manipulacion o preparacion de alimentos en bebidas en el municipio. Se realizaro educacion en total 593 personas</t>
  </si>
  <si>
    <t>Enero: Se revisaron y evaluaron 12 protocolos de Bioseguridad en establecimientos dedicados al almacenamiento,expendio Y/O preparacion de Alimentos y Bebidas
Febrero: Se revisaron y evaluaron 178 protocolos de Bioseguridad en establecimientos dedicados al almacenamiento,expendio Y/O preparacion de Alimentos y Bebidas
Marzo: Se revisaron y evaluaron 196 protocolos de Bioseguridad en establecimientos dedicados al almacenamiento,expendio Y/O preparacion de Alimentos y Bebidas
abril: Se revisaron y evaluaron 363 protocolos de Bioseguridad en establecimientos dedicados al almacenamiento,expendio Y/O preparacion de Alimentos y Bebidas</t>
  </si>
  <si>
    <t>Enero: Se realizaron 48 visitas de inspeccion sanitaria. Evaluando las condiciones higienico sanitarias de los establecimientos s dedicados al almacenamiento,expendio Y/O preparacion de Alimentos y Bebidas
Febrero: Se realizaron 290 visitas de inspeccion sanitaria. evaluando las condiciones higienico sanitarias de los establecimientos  dedicados al almacenamiento,expendio Y/O preparacion de Alimentos y Bebidas.
Marzo: Se realizaron 422 visitas de inspeccion sanitaria. evaluando las condiciones higienico sanitarias de los establecimientos  dedicados al almacenamiento,expendio Y/O preparacion de Alimentos y Bebidas.
Abril: Se realizaron 389 visitas de inspeccion sanitaria. inscribiendo y evaluando las condiciones higienico sanitarias para realizar semaforizacion por comuna de los establecimientos dedicados al almacenamiento,expendio Y/O preparacion de Alimentos y Bebidas.en las comunas 10,9,8,7,6,3,1,2,4
Mayo: Se realizaron 264 visitas de inspeccion sanitaria. inscribiendo y evaluando las condiciones higienico sanitarias 
Junio: Se realizaron 238 visitas de inspeccion sanitaria. inscribiendo y evaluando las condiciones higienico sanitarias. donde 153 son inscripciones de establecimientos que entran a semaforizacion y priorizacion segun sus condiciones higienicas</t>
  </si>
  <si>
    <t xml:space="preserve">Enero:se realizo invesitigación y seguimiento 92 casos de agresión animal notificados por el sivigila.
Febrero:Se realizo invesitigación y seguimiento 79 casos de agresión animal notificados por el sivigila.
Abril: Se realizo invesitigación y seguimiento 53 casos de agresión animal notificados por el sivigila.
Mayo: Se realizo invesitigación y seguimiento  31 casos de agresión animal notificados por el sivigila.
Junio: Se realizo invesitigación y seguimiento  102 casos de agresión </t>
  </si>
  <si>
    <t>Febrero: 7 visitas de ivc a establecimeintos veterinarios y afines
Marzo:  21 visitas de ivc a establecimeintos veterinarios y afines
Abril:  2 visitas de ivc a establecimeintos veterinarios y afines
Mayo:  1 visita de ivc a establecimeintos veterinarios y afines. 
Junio: 14 visitas de ivc a establecimientos veterinarios y afines</t>
  </si>
  <si>
    <t>35 visitas a esteblecimientos veterinarios y afines en la prevención del COVID - 19</t>
  </si>
  <si>
    <t>Se elabora Documento ASIS 2021 Actualizado y avalado</t>
  </si>
  <si>
    <t>Se presenta  informe de consolidacion Covid19</t>
  </si>
  <si>
    <t>Se presenta 1 informe semestral de Eventos de Notificación Obligatoria (ENOS) Y  Vigilancia de Infección por Nuevo Virus COVID-19</t>
  </si>
  <si>
    <t>181 personas que se inyectan drogas</t>
  </si>
  <si>
    <t xml:space="preserve">ENERO: Se realizó atención a 72 personas que se inyectan drogas en el Centro Escucha, quienes se beneficiaron de las acciones de mitigación del riesgo y educación en autocuidado para la preveción del COVID-19. 
FEBRERO: Se realizó atención a 93 personas que se inyectan drogas en el Centro Escucha, de los cuales 21 fueron nuevos usuarios; para un total de 118 personas atendidas en lo corrido del año.  Estas personas se beneficiaron de las acciones de mitigación del riesgo y educación en autocuidado para la preveción del COVID-19. El MARZO: En este mes se realizó atención a 103 personas que se inyectan drogas en el Centro Escucha, de los cuales 40 fueron nuevos usuarios; para un total de 158 personas atendidas en lo corrido del año.  Estas personas se beneficiaron de las acciones de mitigación del riesgo y educación en autocuidado para la preveción del COVID-19. 
ABRIL: Al lapso informado el total consolidado de personas que se inyectan drogas atendiads en lo que va corrido del año es de 168, quienes se beneficiaron de las acciones de mitigación del riesgo y educación en autocuidado para la preveción del COVID-19. 
MAYO: Al lapso informado el total consolidado de personas que se inyectan drogas atendiads en lo que va corrido del año es de 178, quienes se beneficiaron de las acciones de mitigación del riesgo y educación en autocuidado para la preveción del COVID-19. 
JUNIO: Al lapso informado el total consolidado de personas que se inyectan drogas atendiads en lo que va corrido del año es de 181, quienes se beneficiaron de las acciones de mitigación del riesgo y educación en autocuidado para la preveción del COVID-19. </t>
  </si>
  <si>
    <t>MARZO: Se realiza informe del desarrollo de la ZOE en las instituciones educativas Rufino Sur y Ciudadela de Occidente, en el cual se relaciona las acciones  desarrolladas durante el primer trimestre del año.
JUNIO: Se realiza informe del desarrollo de la ZOE en las instituciones educativas Rufino Sur y Ciudadela de Occidente, en el cual se relaciona las acciones  desarrolladas durante el segundo trimestre del año.</t>
  </si>
  <si>
    <t>2177 Estudiantes, madres sustitutas, población general</t>
  </si>
  <si>
    <t>2935 estudiantes</t>
  </si>
  <si>
    <t>El informe se realiza con corte al mes de junio para dar cuenta de las acciones en salud realizadas con población victima durante el primer semestre, reposa en la carpeta del proyecto de salud mental</t>
  </si>
  <si>
    <t xml:space="preserve">Febrero: Se realizó capacitacion a 31 personas en todos los cursos de vida.                                                                                                                              Marzo: Se realizó capacitacion a 211 personas en todos los cursos de vida.                                                                                                                       Abril: Se realizó capacitacion a 291 personas en todos los cursos de vida.                                                                                                                       Mayo: Se realizó capacitacion a 176 personas en todos los cursos de vida.                                                                                                                                                                                                                                          Junio: Se realizó capacitacion a 129 personas en todos los cursos de vida. </t>
  </si>
  <si>
    <t>2175 personas</t>
  </si>
  <si>
    <t>838 personas</t>
  </si>
  <si>
    <t xml:space="preserve">Enero:  Se brindo educacion  a 34 personas todos los cursos de vida en el manejo integral de residuos, fomento de prácticas de consumo responsable y separación en la fuente 
Febrero: Se brindo educacion a 323 personas todos los cursos de vida en el manejo integral de residuos, fomento de practicas de consumo responsable y separacion en la fuente.
Marzo: Se brindo educacion a 474 personas de todos los cursos de vida en el manejo integral de residuos, fomento de practica de consumo responasable y separacion en la fuente.
Abril: Se brindo educacion a 403 personas de todos los cursos de vida en el manejo integral de residuos, fomento de practica de consumo responasable y separacion en la fuente.                                                                               
Mayo: Se brindo educacion a 810 personas de todos los cursos de vida en el manejo integral de residuos, fomento de practica de consumo responasable y separacion en la fuente.    
Junio: Se brindo educacion a 131 personas de todos los cursos de vida en el manejo integral de residuos, fomento de practica de consumo responasable y separacion en la fuente. </t>
  </si>
  <si>
    <t>2865 personas</t>
  </si>
  <si>
    <t xml:space="preserve">Abril: Se realizao educación a personas en todos los cursos de vida en la prevención del accidente de tránsito a 560 personas.                                  Mayo: Se realizao educación a personas en todos los cursos de vida en la prevención del accidente de tránsito a 1767 personas.                                  Junio: Se realizo  educación a personas en todos los cursos de vida en la prevención del accidente de tránsito a 538 personas. </t>
  </si>
  <si>
    <t>Enero: Se revisaron 10 planes de bioseguridad en establecimientos  para la prevencion del covid.
Febrero: Se revisaron 307 planes de bioseguridad en establecimientos  para la prevencion del covid.
Marzo: Se revisaron 438 planes de bioseguridad en establecimientos para la prevencion del covid-19.
Abril: Se revisaron 426 planes de bioseguridad en establecimientos para la prevencion del covid-19.</t>
  </si>
  <si>
    <t>Enero: Se realizaron 32 visitas  con acciones de IVC
Febrero: Se realizaron 382 visitas con acciones de IVC                            Marzo: Se realizaron 484 visitas con acciones de IVC                              Abril: Se realizaron 478 visitas con acciones de IVC                                  Mayo: Se realizaron 370 visitas con acciones de IVC     
Junio: Se realizaron 462 visitas con acciones de IVC.  Se realizaron  viistas demas 108 , para un total de  2208</t>
  </si>
  <si>
    <t xml:space="preserve">975  trabajadores </t>
  </si>
  <si>
    <t xml:space="preserve">ENERO:  Se intervinieron 45 trabajadores Administrativos de la institucion universitaria EAN   sobre la  importancia de las medidas preventivas para evitar el contagio de COVID 19. 
FEBRERO:Se cubrieron 146 trabajadores formales con acciones educativas de promocion de la salud, seguridad en el trabajo.  
MARZO:  Se intervinieron 199 trabajadores formales con acciones educativas de promocion de la salud, seguridad en el trabajo
ABRIL:  Se intervinieron 105  trabajadores formales con acciones educativas de promocion de la salud, seguridad en el trabajo
MAYO:  Se intervinieron 207  trabajadores formales con acciones educativas de promocion de la salud, seguridad en el trabajo
JUNIO:   Se intervinieron 273    trabajadores formales con acciones educativas de promocion de la salud, seguridad en el trabajo. </t>
  </si>
  <si>
    <t>1000 trabajadores</t>
  </si>
  <si>
    <t xml:space="preserve">ENERO:  No hubo actividad.
FEBRERO:  Se sensibilizo 483 trabajadores informales frente a riesgos para la salud por sus ocupaciones
MARZO:  Se sensibilizo a 665 trabajadores informales frente a los riesgos para la salud por sus ocupaciones. 
ABRIL: Se sensibilizo 414 trabajadores informales frente a riesgos. 1562 TOTAL
MAYO:  Se sensibilizo a 254 trabajadores informales frente a los riesgos para la salud por sus ocupaciones. </t>
  </si>
  <si>
    <t>ENERO:  Se verifico  la implementacion de los protocolos de bioseguridad para evitar el contagio del Covid 19  a  4 entornos laborales
FEBRERO:  Se visitaron 19  entornos laborales formales donde se verifico los protocolos de bioseguridad para la prevencion del COVID 19.  
MARZO:  Se visitaron 11 entornos laborales formales verificando la implementacion de los protocolos de bioseguridad para la prevencion del COVID 19.
ABRIL:  Se visitaron 24 entornos laborales formales verificando la implementacion de los protocolos de bioseguridad para la prevencion del COVID 19.
MAYO:  Se visitaron 02 entornos laborales formales verificando la implementacion de los protocolos de bioseguridad para la prevencion del COVID 19.</t>
  </si>
  <si>
    <t>Se presenta 1 informe semestral de gestión en líneas de acción del Plan Estratégico Hacia el Fin de la Tuberculosis</t>
  </si>
  <si>
    <t>Se presentan 6 informes de seguimiento mensual de coberturas</t>
  </si>
  <si>
    <t xml:space="preserve">Se presentan 6 informes de seguimientos mensuales  al sistema nominal paiweb </t>
  </si>
  <si>
    <t xml:space="preserve">Se presenta 1 informe semestral </t>
  </si>
  <si>
    <t>Se presentan 2 informes trimestrales</t>
  </si>
  <si>
    <t>Se presentan 3 informes bimensuales</t>
  </si>
  <si>
    <t>Enero:  73 establecimientos inspeccionados.  Copia del informe reposa en los archivos del proyecto Mas control de ETV.                              Abril: 62 Establecimientos Especiales inspeccionados. Copia del informe reposa  en los archivos del proyecto Mas Control de ETV.                                                                           
Mayo: 34 establecimientos.  Copia del informe reposa en los archivos del proyecto Mas control de ETV.                                                                                                                                                                        Junio: 7 establecimientos especiales inspeccionados.</t>
  </si>
  <si>
    <t>274 personas</t>
  </si>
  <si>
    <t>909 personas</t>
  </si>
  <si>
    <t>1121 personas</t>
  </si>
  <si>
    <t xml:space="preserve">Febrero: se realiza intervención en los barrios Arrayanes, la Linda, Jesús María Ocampo, Villa Claudia, Serrania, Simón Bolivar, Pinares, Los Naranjos, San Francisco, los Quindos y Manantiales a un total de 553 personas.                                     Marzo: se realiza intervención en educación en autocuidado para la prevención del Covid-19 a un total de 319 personas. 
Abril: se realiza intervención en educación en autocuidado para la prevención del Covid-19 a un total de 114 personas. 
Mayo: Se realiza intervencion en educación en autocuidado para la prevenciín del Covid.19 a un total de 103 personas.
Junio: Se realiza intervención en educación en autocuidado para la prevención del Covid-19 a un total de 32 personas. </t>
  </si>
  <si>
    <t>Febrero: se capacita integrantes del COVECOM  Canitas del café.                                                       Marzo: se  realizan capacitaciones a 4 COVECOM, Terminal, Hogar Infantil CDV la Unión, Bomberos, Fundación Anita Gutierrez.                                                                   Abril: Se realizan capacitacion al COVECOM Fundacion Manos Unidas de Dios. Para un cumplimiento del 100%
Mayo: se activan con capacitación dos COVECOM, Madres Comunitarias Asociacion genios del mañana, Institución Educativa  Eudoro Granada.
Junio: Se realizan capacitaciones a los COVECOM, Canitas del Café y Terminal de Transporte.</t>
  </si>
  <si>
    <t>En proceso, el documento se presentará en el mes de julio 2022</t>
  </si>
  <si>
    <t>Se presenta Informe N°1 de cumplimiento semestral de las acciones de promocion y prevencion de las EAPBS</t>
  </si>
  <si>
    <t>En proceso, el documento se presentará en el 4 trimestre del año 2022</t>
  </si>
  <si>
    <t>Talento humano de la Secretaría de Salud / población de Armenia</t>
  </si>
  <si>
    <t xml:space="preserve">Febrero: Se realiza intervención en Asentamientos subnormales, Naranjos Bajo, el Milagro y el recuerdo a un total de 132 personas.
Marzo: Se realiza intervención a personas en asentamientos subnormales atendidos y educados en acciones de salud publica a un total de  128 personas. 
Mayo: Se realiza intervención a personas en asentamientos subnormales atendidos y educados en acciones de Salud Pública a un total de 516 personas. 
Junio: se realiza intervención a personas en asentamientos subnormales atendidos y educados en acciones de Salud Pública a un total de 133 personas. </t>
  </si>
  <si>
    <t xml:space="preserve">Febrero: se realiza intervención en el inquilinato el Castillo a 22 migrantes.
Marzo: se realiza intervención a personas migrantes atendidos y educados en acciones de salud pública a un total de 70 migrantes
Mayo: Se realiza intervención a personas migrantes atendidos y educados en acciones de Salud Pública  a un total de 138. 
Junio: Se realiza intervención a personas migrantes atendidos y educados en acciones de Salud Pública a un total de 44. </t>
  </si>
  <si>
    <t xml:space="preserve">Enero: No se presentaron casos de dengue grave durante el mes. Se entregó informe vía correo electrónico a la Jefe de la Oficina de Salud,  donde se  detalla situación de casos graves debido a ETV.  Copia del informe reposa en los archivos del proyecto Mas control de ETV.  
Febrero:  No se presentaron casos de dengue grave durante el mes. Se entregó informe vía correo electrónico a la Jefe de la Oficina de Salud,  donde se  detalla situación de casos graves debido a ETV                                     
Marzo: Se presentaron 2 casos de dengue grave en el trimestre de enero a marzo. Se entregó informe el cual fue enviado a la Jefe de Salud Pública y reposa  en los archivos del proyecto Promoción de la salud y gestión del riesgo en vetores.  
Abril: En el mes de abril no se presentaron casos de Dengue grave o alguna otra ETV 
Mayo: En el mes de mayo, semana epidemiológica 18, se presentó 1 caso de Dengue grave en el barrio Las Colinas, y al cual se hizo el respectivo seguimiento. No se requirió intervención química. Se espera confirmación del INS de las muestras enviadas al laboratorio.                                                                        Junio:  En el mes de junio, semana epidemiológica 25, se notificó 1 caso de Dengue grave en el Condominio Portal de Alameda, y al cual se hizo el respectivo seguimiento. El caso fué descartado por no cumplir con criterios para Dengue grave.   Nota: El caso del mes de mayo, Sem. 18, del barrio Las Colinas fue descartado por no cumplir criterios para el evento. </t>
  </si>
  <si>
    <t>En proceso contrato de pruebas</t>
  </si>
  <si>
    <t>Se han realizado 6 comités de vigilancia epidemiológica a ESAVIS</t>
  </si>
  <si>
    <t xml:space="preserve">ENERO: Se tomó el total de usuarios Tb  que ingresaron con baciloscopia positiva para el año 2021 (81) y los que han egresado como curados (16).  
FEBRERO: Se tomó el total de usuarios Tb  que ingresaron con baciloscopia positiva para el año 2021 (80 -AJUSTADO EL DATO  YA QUE SE EVIDENCIO USUARIO DE OTRO MUNICIPIO REPORTADO CON RESIDENCIA ARMENIA) y los que han egresado como curados (19).  
MARZO: Se tomó el total de usuarios Tb  que ingresaron con baciloscopia positiva para el año 2021 (79) y los que han egresado como curados (23).  
ABRIL:Se tomó el total de usuarios Tb  que ingresaron con baciloscopia positiva para el año 2021 (79) y los que han egresado como curados (30). 
MAYO:  Se tomó el total de usuarios Tb  que ingresaron con baciloscopia positiva para el año 2021 (79) y los que han egresado como curados (36). 
JUNIO:  Se tomó el total de usuarios Tb  que ingresaron con baciloscopia positiva para el año 2021 (79) y los que han egresado como curados (39). </t>
  </si>
  <si>
    <t>1.Marzo: Intervención en actividad  desarrollada en el cuarto piso de la gobernación, también en ips salud pyp SAS, y salud del Caribe sur
2. Mayo 6: Intervención en actividad desarrollada  en IPS Viva 1 A  
3. Mayo 20: Intervenciónes en actividad  desarrollada  Hotel Estelar evento académico con asistencia de funcionarios del programa de tb de  IPS</t>
  </si>
  <si>
    <t xml:space="preserve">Enero: A la espera de la contratación del recurso humano que desarrollará dichas actividades.  
Febrero: en este periodo se logró abordar un total de 133 adolescentes (estudiantes)  de contextos educativos públicos: Eudoro Granada,  Gabriela Mistral. 
Marzo: se abordan estudiantes en instituciones educativas (bosques de pinares, Gabriela Mistral) con actividades de prevención, se logra abordar un total de 275 adolescentes. 
Abril: En este periodo se logra abordar un total de 191 personas en contexto educativo y comunidad en general. 
Mayo: la actividad se desarrollo en instituciones educativas (eudroro granada, Cámara junior, cristobal colón, el caimo). Total personas abordadas en l mes de mayo 1.243 personas. 
Junio: las actividades se vienen desarrollando en instituciones educativas (republica de francia, SEN, Eudoro granada). Total personas abordadas en l mes de junio 1.093 personas. </t>
  </si>
  <si>
    <t>Enero: A la espera de la contratación del recurso humano que desarrollará dichas actividades.                                                 
Febrero: en este periodo se logró abordar un total de 280 personas en su mayoría estudiantes de contextos educativos públicos: Eudoro Granada, Ciudadela de occidente, Gabriela Mistral, adolescentes y madres sustitutas del programa Cepas.; población residente en asentamientos Los Naranjos y población migrante.
Marzo: En el mes de marzo se continuo el apoyo a instituciones educativas, SENA y programa Cepas; asi se logró abordar un total de 501 personas. 
Abril: durante el mes de abril se logró abordar un total de 623 personas con actividades lúdicas en contexto educativo y comunidad en genral.
Mayo: durante este periodo se continúo el desarrollo de la actividad en diferentes contextos (educativo, comunitario). Se logra abordar un total de  675 personas. 
Junio: en el mes de junio se continúo el desarrollo de la actividades en diferentes contextos (educativo, comunitario). Se logra abordar un total de 98 personas.</t>
  </si>
  <si>
    <t>Se presentan 3 Infomes bimensuales de vacunación antirrábica de caninos y felinos</t>
  </si>
  <si>
    <t>Se presenta Informe Sobre acciones covid en las Siguientes Fechas:                                                                                               
Enero:  Se presenta 1 informe mensual.
Febrero: Se prsenta 2 informe mensual
Marzo: Se presenta 3 informe mensual
Abril: Se presenta 4 informe mensual
Mayo: Se presenta 5 informe mensual
Junio: Se presenta 6 informe mensual</t>
  </si>
  <si>
    <t>Se presenta 1 informe con corte al 30 de junio de las acciones en salud realizadas con población victima durante el primer semestre.</t>
  </si>
  <si>
    <t>Febrero: Se realizan 3 capacitaciones en articulación con Sec Educación
Marzo: Se realizan 4 capacitaciones en: Comfenalco, Asociación de discapacitados físicos del Quindío, Asoviquin y Comité Mpal de Discapacidad
Abril: se realizo 1 capacitacion en la secretaria de gobierno
Mayo: Se realizan 2 socializaciones , una en colegio ITI con 9 asistentes y la otra en el centro de apoyo para la inclusion educativa, 7 asistentes
Junio: Se realizan 2  capacitaciones 
1.en la asociación asolviquin de discapacidad visua, 2.en grupo de la tercera edad,  bella vida del barrio la patri</t>
  </si>
  <si>
    <t>Se presenta informe No. 1 de las acciones de apoyo a la gestión realizadas en la oficina de salud pública</t>
  </si>
  <si>
    <t>Marzo: El día 17 de marzo se realizó visita a la IPS Red Salud para verificación del cumplimiento de la Res. 459/12.
El día 30 de marzo see realiza visita a la clinica Dumian Medical
Abril: El día 5 de abril se realiza visita a la IPS Clinica Central del Quindío. 
En el mes de mayo se realiza visita a la IPS La Sagrada Famila.</t>
  </si>
  <si>
    <t>92.2%. 
SOAT: Recibidas 338
APH: Recibidas 98
TOTAL EVENTOS: 436
TOTAL EVENTOS SOLUCIONADOS 402</t>
  </si>
  <si>
    <t xml:space="preserve">2/2=100%
Se realiza 1 capacitacion en primer respondiente y ruta de ACV y 1 capacitacion "primer respondiente" en el mes de Junio, dirigida a funcionaros de la alcaldia Municipal </t>
  </si>
  <si>
    <t>0/0=100%
en el 2 trimestre no se recibieron solicitudes</t>
  </si>
  <si>
    <t>369.323/312.551=(100%).
Indicador que varia de acuerdo a las novedades de Ingresos y Egresos de afiliados al SGSSS.</t>
  </si>
  <si>
    <t>14/20= 70%.
A la fecha se han realizado un total de de 14 auditorías, (Clínica Sanitas,  IPS Sagrada familia, Clínica Central del Quindío, IPS Dumian medical S.A.S,  Alivia IPS S.A.S, LABORATORIO MARTHA LUCIA HOYOS; INTEGRAL SOLUTIONS SD SAS; UROGIN ARMENIA, IPS PARTICIPAR Y IPS ESPECIALIZADA, IPS FRESENIUS MEDICAL CARE COLOMBIA S.A., MEDICAVIVIR SAS, NEUMOVIDA S.A.S. Y IPS MEDICOS RADIOLOGOS DEL QUINDIO SA), de igual forma se han realizado los seguimiento a las diferentes oportunidades de mejoramiento generadas en estas auditorías y las oportunidades de mejora generadas durante este primer semestre</t>
  </si>
  <si>
    <t>8/8= 100%.
En el segundo trimestre se programaron y realizaron 8 auditorías GAUDI, dando cumplimiento a lo establecido en CIRCULAR EXTERNA No 000001 DE 2020 Y CIRCULAR EXTERNA No 2022151000000046-5 DE 2022 29-04-2022 de la Superintendencia Nacional de Salud. EPS Auditadas: Nueva EPS Subsidiada y Contributiva, Asmet Salud, SOS, Sanitas , Famissanar, Salud Total y Sura</t>
  </si>
  <si>
    <t>1/3= 33%.
'Durante el primer trimestre del presente año se verifica la adopción e implementación de la resolución 3280 del 2018, donde se evidencia que la contratación con las IPS aún se encuentran con algunas falencias tales como: sin firmas de ambas partes, contratos con caducidad por fecha no acorde, documentos y/o anexos sin soporte, en cuanto al valor de la UPS, según la resolución 2503 del 28 de diciembre 2020 dice: en el marco dispuesto en el artículo 23 de la ley 1438 de 2021, en relación con los gastos de administración de las EPS, para el régimen contributivo se destinará del valor de la UPC, máximo el diez por ciento (10%), y para el régimen subsidiado, máximo el ocho por ciento(8%), No cumplen, En cuanto a las actividades y capacitaciones por parte de la EPS a las IPS, cumplen parcialmente. Sepresentara el proximo informe para el mes de agosto/2022.</t>
  </si>
  <si>
    <t xml:space="preserve">56/60 informe trimestral = 94%.
Para los meses de abril, mayo y junio se han recibido cuentas medicas de La Sagrada Familia, Clinica Central, Red Salud Armenia ESE, Hospital San Juan De Dios. 
</t>
  </si>
  <si>
    <t>25/25=100%.
En  el segundo trimestre se realizaron 25 visitas a los centros de reclusión temporal, SIJIN, CTI, CAI SANTANDER, ESTACION LA ISABELA Y CAI LA UNION,  dando cumplimiento al 100% de las visitas planeadas.</t>
  </si>
  <si>
    <t>1/3=33%.
^Los seguimientos a las EPS estrategia Prass y vacunacion se realizaron durante el mes de Mayo, solictando Información. Respondieron las siguientes EPS Asmetsalud, Famisanar, NuevaEPS y Sanitas. En Sin respuesta sura, saludtotal, sos</t>
  </si>
  <si>
    <t>6/12=50%.
Se han realziado 6 Cruces de Bases de Datos mensual para depuracion y actualizacion del Regimen subsidiado del Municipio de Armenia</t>
  </si>
  <si>
    <t>2/4=50%
La suma ejecutada de los recusos del Régimen Subsidiado Sin Situación de Fondos, asciende a $41.128.294.034,84 para el trimestre abril, mayo y junio, correspondiendo al 50% del total 2022.</t>
  </si>
  <si>
    <t>119.661/(119.661+127)=99%.
Porcentaje de poblacion pobre no asegurada consultantes e primer nivel de complejidad que piudeiron ser afiliados al Regimen subisidao Armenia</t>
  </si>
  <si>
    <t>Se realizo la rendición de cuentas dirigida a la Comunidad sobre las actividades realizadas en el año 2021 por los integrantes del Consejo Territorial de Seguridad Social en Salud. Actividad realizada por facrbook live el día 23 de junio de 2022. Acuerdos 1757 de 1994 y Ley 1757 de 2015</t>
  </si>
  <si>
    <t xml:space="preserve">Durante el periodo del presente informe se realizó apoyo a las diversas actividades relacionadas con la Política de Participación Social en Salud, enfocadas en la implementación de la Resolución 2063, tales como: Jornadas de trabajo equipo PPSS de la Secretaría de Salud para adelantar cronogramas de trabajo y acciones a ejecutar con relación a la implementación de la Política Publica de Participación Social en Salud, asistencia técnica sobre implementación de PPSS a nuevos y sobre rutas de atención en Salud con enfoque diferencial, asistencia a la reunión de consejo territorial, mesas de trabajo con los enlaces de comunicaciones para ejecutar acciones de la PPSS, asistencia a la reunión de conformación de veeduría, proyección y logística para la semana de la cultura de la seguridad social 2022. Así mismo se proyectó y envió la circular externa 001 con el fin de solicitar la información referente a la Política Publica de Participación Social en Salud para mapa de actores municipal dirigido a las EAPB e IPS de Armenia. De otro modo, se realizó el informe de seguimiento al sistema de agendamiento citas de la ESE Red Salud Armenia y se hizo el respectivo envío al gerente de la ESE con el fin de obtener una retroalimentación al recurso humano principalmente al SIAU y finalmente se hizo la difusión de la convocatoria a las EAPB e IPS de Armenia sobre la Brigada de Diagnóstico Cardiológico 2022 que realizo en el mes de mayo la Fundación Cardioinfantil de Bogotá.
Se participó en el  curso básico TICS orientado por el equipo PPSS de la Secretaría de Salud Departamental del Quindío,  se participó con la asistencia a la socialización de la Política Municipal de Salud Mental y consumo de Sustancias Psicoactivas, construcción de la base de datos de los integrantes de la veeduría en Salud, solicitud y seguimiento de las asociaciones de usuarios de las IPS del municipio de Armenia, reunión de articulación con profesionales de Salud pública para implementar PPSS y seguimiento del mapa de actores/ directorio municipal.
</t>
  </si>
  <si>
    <t>33/33=100%.
En el 2 trimestre de 2022 se han tramitado oportunamentee 33 PQRS</t>
  </si>
  <si>
    <t>61/100=61%
Se han realizado 61 visitas a familias indígenas en los diferentes barrios del municipio, en cada visita se brindó información sobre las acciones que realiza la referente indígena desde la oficina se Seguridad Social – Secretaría de Salud, también se explica sobre la ruta de atención en afiliaciones, así mismo se brinda asesoría sobre quejas e inquietudes de citas programadas casos específicos en temas de salud, se toma registro de personas que requieren citas médicas con el fin de gestionarlas.</t>
  </si>
  <si>
    <t>116.01.2.3.2.02.02.009.00.00.1906024.011.91122.001</t>
  </si>
  <si>
    <t>116.01.2.3.2.02.02.009.00.00.1903023.011.91122.046</t>
  </si>
  <si>
    <t>116.01.2.3.2.02.02.009.00.00.1905014.011.91122.017</t>
  </si>
  <si>
    <t>116.01.2.3.2.02.02.009.00.00.1906024.011.91122.016</t>
  </si>
  <si>
    <t>116.01.2.3.2.02.02.009.00.00.1903011.011.91122.210</t>
  </si>
  <si>
    <t>116.04.2.3.2.02.02.009.00.00.1906029.022.91122.012</t>
  </si>
  <si>
    <t>116.04.2.3.2.02.02.009.00.00.1901163.026.91122.012</t>
  </si>
  <si>
    <t>116.04.2.3.2.02.02.009.00.00.1906029.023.91122.012</t>
  </si>
  <si>
    <t>116.02.2.3.2.02.02.009.00.00.1902010.030.91122.601</t>
  </si>
  <si>
    <t>116.03.2.3.2.02.02.009.00.00.4103052.028.93121.012</t>
  </si>
  <si>
    <t>116.01.2.3.2.02.02.009.00.00.1901010.027.91122.012</t>
  </si>
  <si>
    <t>116.01.2.3.2.02.02.009.00.00.1905031.024.91122.016</t>
  </si>
  <si>
    <t>116.01.2.3.2.02.02.009.00.00.1905021.010.91122.016</t>
  </si>
  <si>
    <t>116.01.2.3.2.02.02.009.00.00.1905014.010.91122.017</t>
  </si>
  <si>
    <t>116.01.2.3.2.02.02.009.00.00.1905021.010.91122.210</t>
  </si>
  <si>
    <t>116.01.2.3.2.02.02.009.00.00.1901007.012.91122.016</t>
  </si>
  <si>
    <t>116.01.2.3.2.02.02.009.00.00.1905014.012.91122.017</t>
  </si>
  <si>
    <t>116.01.2.3.2.02.02.009.00.00.1901007.012.91122.210</t>
  </si>
  <si>
    <t>116.01.2.3.2.02.02.009.00.00.1905015.020.91122.016</t>
  </si>
  <si>
    <t>116.01.2.3.2.02.02.009.00.00.1905015.013.91122.016</t>
  </si>
  <si>
    <t>116.01.2.3.2.02.02.009.00.00.1905015.013.91122.210</t>
  </si>
  <si>
    <t>116.01.2.3.2.02.02.009.00.00.1903011.009.91122.016</t>
  </si>
  <si>
    <t>116.01.2.3.2.02.02.009.00.00.1905028.009.91122.210</t>
  </si>
  <si>
    <t>116.01.2.1.2.02.02.008.00.00.1903011.009.87154.016</t>
  </si>
  <si>
    <t>116.01.2.3.2.02.02.009.00.00.1903038.016.91122.210</t>
  </si>
  <si>
    <t>116.01.2.3.2.02.02.009.00.00.1903038.016.91122.016</t>
  </si>
  <si>
    <t>116.01.2.3.2.02.02.009.00.00.1905014.016.91122.017</t>
  </si>
  <si>
    <t>116.01.2.3.2.02.02.009.00.00.1903038.016.91122.046</t>
  </si>
  <si>
    <t>116.01.2.3.2.02.02.009.00.00.1905015.025.91122.016</t>
  </si>
  <si>
    <t>116.01.2.3.2.02.02.009.00.00.1903031.025.91122.210</t>
  </si>
  <si>
    <t>116.01.2.3.2.02.02.009.00.00.1905020.021.91122.016</t>
  </si>
  <si>
    <t>116.01.2.3.2.02.02.009.00.00.1905014.021.91122.017</t>
  </si>
  <si>
    <t>116.01.2.3.2.02.02.009.00.00.1905020.021.91122.210</t>
  </si>
  <si>
    <t>116.01.2.1.2.02.02.008.00.00.1905024.019.87154.016</t>
  </si>
  <si>
    <t>116.01.2.3.2.02.02.009.00.00.1905024.019.91122.210</t>
  </si>
  <si>
    <t>116.01.2.3.2.02.02.009.00.00.1903031.019.91122.016</t>
  </si>
  <si>
    <t>116.01.2.3.2.02.02.009.00.00.1905025.018.91122.210</t>
  </si>
  <si>
    <t>116.01.2.3.2.02.02.009.00.00.1905025.018.91122.016</t>
  </si>
  <si>
    <t>116.01.2.3.2.02.02.009.00.00.1905027.015.91122.016</t>
  </si>
  <si>
    <t>116.01.2.3.2.02.02.009.00.00.1903038.014.91122.016</t>
  </si>
  <si>
    <t>116.01.2.3.2.02.02.009.00.00.1905014.014.91122.017</t>
  </si>
  <si>
    <t>116.01.2.3.2.02.02.009.00.00.1903050.017.91122.016</t>
  </si>
  <si>
    <t>116.04.2.3.2.02.02.009.00.00.4599023.029.91122.210</t>
  </si>
  <si>
    <t xml:space="preserve">2100
</t>
  </si>
  <si>
    <r>
      <t>j. Informe bimestral</t>
    </r>
    <r>
      <rPr>
        <sz val="11"/>
        <color indexed="10"/>
        <rFont val="Arial"/>
        <family val="2"/>
      </rPr>
      <t xml:space="preserve"> </t>
    </r>
    <r>
      <rPr>
        <sz val="11"/>
        <rFont val="Arial"/>
        <family val="2"/>
      </rPr>
      <t>de seguimiento a indicadores trazadores de primera infancia e infancia</t>
    </r>
  </si>
  <si>
    <r>
      <t>d</t>
    </r>
    <r>
      <rPr>
        <sz val="11"/>
        <color indexed="8"/>
        <rFont val="Arial"/>
        <family val="2"/>
      </rPr>
      <t>. Comités de Vigilancia Comunitaria (COVECOM) cubiertos con capacitación</t>
    </r>
  </si>
  <si>
    <t>Fecha: 29/12/2020</t>
  </si>
  <si>
    <t>Versión: 006</t>
  </si>
  <si>
    <r>
      <t xml:space="preserve">SECRETARÍA O  ENTIDAD RESPONSABLE: </t>
    </r>
    <r>
      <rPr>
        <b/>
        <u val="single"/>
        <sz val="10"/>
        <rFont val="Arial"/>
        <family val="2"/>
      </rPr>
      <t>2.3.SECRETARÍA DE SALUD</t>
    </r>
  </si>
  <si>
    <t xml:space="preserve">SEGUIMIENTO AL PLAN DE ACCIÓN                         </t>
  </si>
  <si>
    <t xml:space="preserve">Febrero: Se esterilizaron 190 caninos y felinos
Marzo: Se esterilizaron 252 mascotas 
Abril: Se esterilizaron 133 mascotas                                                         
Mayo: Se esterilizaron 67 mascotas                                              
Junio: Se esterilizaron 87 mascotas
El Establo :  Se esterilizaron 1.341 Mascotas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</si>
</sst>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
    <numFmt numFmtId="185" formatCode="&quot;$&quot;\ #,##0.00"/>
    <numFmt numFmtId="186" formatCode="&quot;$&quot;\ #,##0.0"/>
    <numFmt numFmtId="187" formatCode="[$-240A]dddd\,\ d\ &quot;de&quot;\ mmmm\ &quot;de&quot;\ yyyy"/>
    <numFmt numFmtId="188" formatCode="[$-240A]h:mm:ss\ AM/PM"/>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Red]0"/>
  </numFmts>
  <fonts count="5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0"/>
      <color indexed="10"/>
      <name val="Arial"/>
      <family val="2"/>
    </font>
    <font>
      <sz val="9"/>
      <name val="Tahoma"/>
      <family val="2"/>
    </font>
    <font>
      <b/>
      <sz val="9"/>
      <name val="Tahoma"/>
      <family val="2"/>
    </font>
    <font>
      <sz val="12"/>
      <name val="Arial"/>
      <family val="2"/>
    </font>
    <font>
      <b/>
      <sz val="12"/>
      <name val="Arial"/>
      <family val="2"/>
    </font>
    <font>
      <sz val="10"/>
      <color indexed="8"/>
      <name val="Arial"/>
      <family val="2"/>
    </font>
    <font>
      <sz val="11"/>
      <color indexed="8"/>
      <name val="Arial"/>
      <family val="2"/>
    </font>
    <font>
      <sz val="11"/>
      <color indexed="10"/>
      <name val="Arial"/>
      <family val="2"/>
    </font>
    <font>
      <b/>
      <sz val="14"/>
      <name val="Arial"/>
      <family val="2"/>
    </font>
    <font>
      <b/>
      <sz val="16"/>
      <name val="Arial"/>
      <family val="2"/>
    </font>
    <font>
      <b/>
      <u val="single"/>
      <sz val="10"/>
      <name val="Arial"/>
      <family val="2"/>
    </font>
    <font>
      <u val="single"/>
      <sz val="10"/>
      <color indexed="12"/>
      <name val="Arial"/>
      <family val="2"/>
    </font>
    <font>
      <u val="single"/>
      <sz val="10"/>
      <color indexed="20"/>
      <name val="Arial"/>
      <family val="2"/>
    </font>
    <font>
      <b/>
      <sz val="11"/>
      <color indexed="23"/>
      <name val="Calibri"/>
      <family val="2"/>
    </font>
    <font>
      <b/>
      <sz val="10"/>
      <color indexed="8"/>
      <name val="Arial"/>
      <family val="2"/>
    </font>
    <font>
      <sz val="10"/>
      <color indexed="63"/>
      <name val="Arial"/>
      <family val="2"/>
    </font>
    <font>
      <sz val="10"/>
      <color indexed="8"/>
      <name val="Calibri"/>
      <family val="2"/>
    </font>
    <font>
      <sz val="8"/>
      <name val="Segoe UI"/>
      <family val="2"/>
    </font>
    <font>
      <u val="single"/>
      <sz val="10"/>
      <color theme="10"/>
      <name val="Arial"/>
      <family val="2"/>
    </font>
    <font>
      <u val="single"/>
      <sz val="10"/>
      <color theme="11"/>
      <name val="Arial"/>
      <family val="2"/>
    </font>
    <font>
      <b/>
      <sz val="11"/>
      <color rgb="FF6F6F6E"/>
      <name val="Calibri"/>
      <family val="2"/>
    </font>
    <font>
      <b/>
      <sz val="11"/>
      <color theme="0"/>
      <name val="Calibri"/>
      <family val="2"/>
    </font>
    <font>
      <sz val="11"/>
      <color theme="1"/>
      <name val="Calibri"/>
      <family val="2"/>
    </font>
    <font>
      <sz val="10"/>
      <color rgb="FFFF0000"/>
      <name val="Arial"/>
      <family val="2"/>
    </font>
    <font>
      <sz val="10"/>
      <color theme="1"/>
      <name val="Arial"/>
      <family val="2"/>
    </font>
    <font>
      <sz val="10"/>
      <color rgb="FF000000"/>
      <name val="Arial"/>
      <family val="2"/>
    </font>
    <font>
      <sz val="11"/>
      <color rgb="FF000000"/>
      <name val="Arial"/>
      <family val="2"/>
    </font>
    <font>
      <b/>
      <sz val="10"/>
      <color theme="1"/>
      <name val="Arial"/>
      <family val="2"/>
    </font>
    <font>
      <sz val="11"/>
      <color theme="1"/>
      <name val="Arial"/>
      <family val="2"/>
    </font>
    <font>
      <sz val="10"/>
      <color rgb="FF222222"/>
      <name val="Arial"/>
      <family val="2"/>
    </font>
    <font>
      <sz val="10"/>
      <color rgb="FF00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8" tint="0.5999900102615356"/>
        <bgColor indexed="64"/>
      </patternFill>
    </fill>
    <fill>
      <patternFill patternType="solid">
        <fgColor theme="4" tint="0.7999799847602844"/>
        <bgColor indexed="64"/>
      </patternFill>
    </fill>
    <fill>
      <patternFill patternType="solid">
        <fgColor rgb="FFFFFF99"/>
        <bgColor indexed="64"/>
      </patternFill>
    </fill>
    <fill>
      <patternFill patternType="solid">
        <fgColor rgb="FFFFFF00"/>
        <bgColor indexed="64"/>
      </patternFill>
    </fill>
    <fill>
      <patternFill patternType="solid">
        <fgColor theme="6"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border>
    <border>
      <left style="thin"/>
      <right style="thin"/>
      <top style="thin"/>
      <botto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medium"/>
      <right style="medium"/>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thin"/>
      <top style="medium"/>
      <bottom style="thin"/>
    </border>
    <border>
      <left>
        <color indexed="63"/>
      </left>
      <right style="thin"/>
      <top style="medium"/>
      <bottom style="thin"/>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9" fillId="3" borderId="0" applyNumberFormat="0" applyBorder="0" applyAlignment="0" applyProtection="0"/>
    <xf numFmtId="0" fontId="41" fillId="22" borderId="5">
      <alignment horizontal="center" vertical="center" wrapText="1"/>
      <protection/>
    </xf>
    <xf numFmtId="0" fontId="42" fillId="23" borderId="6">
      <alignment horizontal="center" vertical="center" wrapText="1"/>
      <protection/>
    </xf>
    <xf numFmtId="43" fontId="0" fillId="0" borderId="0" applyFill="0" applyBorder="0" applyAlignment="0" applyProtection="0"/>
    <xf numFmtId="41" fontId="0" fillId="0" borderId="0" applyFill="0" applyBorder="0" applyAlignment="0" applyProtection="0"/>
    <xf numFmtId="43" fontId="1" fillId="0" borderId="0" applyFont="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4"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25" borderId="7" applyNumberFormat="0" applyAlignment="0" applyProtection="0"/>
    <xf numFmtId="9" fontId="0" fillId="0" borderId="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35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19" fillId="0" borderId="0" xfId="0" applyFont="1" applyBorder="1" applyAlignment="1">
      <alignment vertical="center" wrapText="1"/>
    </xf>
    <xf numFmtId="0" fontId="0" fillId="26" borderId="12" xfId="0" applyFont="1" applyFill="1" applyBorder="1" applyAlignment="1">
      <alignment horizontal="center"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20" fillId="0" borderId="13" xfId="0" applyFont="1" applyBorder="1" applyAlignment="1">
      <alignment vertical="center" wrapText="1"/>
    </xf>
    <xf numFmtId="0" fontId="0" fillId="26" borderId="14" xfId="0" applyFont="1" applyFill="1" applyBorder="1" applyAlignment="1">
      <alignment horizontal="center" vertical="center" wrapText="1"/>
    </xf>
    <xf numFmtId="0" fontId="45" fillId="0" borderId="15" xfId="0" applyFont="1" applyFill="1" applyBorder="1" applyAlignment="1">
      <alignment horizontal="justify" vertical="center" wrapText="1"/>
    </xf>
    <xf numFmtId="0" fontId="45" fillId="0" borderId="15" xfId="0" applyFont="1" applyFill="1" applyBorder="1" applyAlignment="1">
      <alignment vertical="center" wrapText="1"/>
    </xf>
    <xf numFmtId="0" fontId="18" fillId="27" borderId="0" xfId="0" applyFont="1" applyFill="1" applyAlignment="1">
      <alignment vertical="center"/>
    </xf>
    <xf numFmtId="0" fontId="18" fillId="0" borderId="0" xfId="0" applyFont="1" applyFill="1" applyAlignment="1">
      <alignment vertical="center"/>
    </xf>
    <xf numFmtId="0" fontId="0" fillId="0" borderId="1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5" xfId="0" applyFont="1" applyFill="1" applyBorder="1" applyAlignment="1">
      <alignment vertical="center" wrapText="1"/>
    </xf>
    <xf numFmtId="184" fontId="0" fillId="0" borderId="15" xfId="0" applyNumberFormat="1" applyFont="1" applyFill="1" applyBorder="1" applyAlignment="1">
      <alignment horizontal="center" vertical="center" wrapText="1"/>
    </xf>
    <xf numFmtId="0" fontId="24"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Border="1" applyAlignment="1">
      <alignment vertical="center"/>
    </xf>
    <xf numFmtId="0" fontId="0" fillId="0" borderId="0" xfId="0" applyFont="1" applyFill="1" applyBorder="1" applyAlignment="1">
      <alignment vertical="center" wrapText="1"/>
    </xf>
    <xf numFmtId="1" fontId="0" fillId="0" borderId="15" xfId="0" applyNumberFormat="1" applyFont="1" applyFill="1" applyBorder="1" applyAlignment="1">
      <alignment horizontal="center" vertical="center" wrapText="1"/>
    </xf>
    <xf numFmtId="0" fontId="20" fillId="0" borderId="15" xfId="0" applyFont="1" applyFill="1" applyBorder="1" applyAlignment="1">
      <alignment vertical="center"/>
    </xf>
    <xf numFmtId="0" fontId="0" fillId="0" borderId="16" xfId="0"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9" fontId="45" fillId="0" borderId="18" xfId="0" applyNumberFormat="1" applyFont="1" applyFill="1" applyBorder="1" applyAlignment="1">
      <alignment horizontal="center" vertical="center" wrapText="1"/>
    </xf>
    <xf numFmtId="9" fontId="45" fillId="0" borderId="19" xfId="0" applyNumberFormat="1" applyFont="1" applyFill="1" applyBorder="1" applyAlignment="1">
      <alignment horizontal="center" vertical="center" wrapText="1"/>
    </xf>
    <xf numFmtId="9" fontId="45" fillId="0" borderId="18" xfId="0" applyNumberFormat="1" applyFont="1" applyFill="1" applyBorder="1" applyAlignment="1" quotePrefix="1">
      <alignment horizontal="center" vertical="center" wrapText="1"/>
    </xf>
    <xf numFmtId="0" fontId="0" fillId="0" borderId="15" xfId="0" applyFont="1" applyFill="1" applyBorder="1" applyAlignment="1" quotePrefix="1">
      <alignment horizontal="left" vertical="center" wrapText="1"/>
    </xf>
    <xf numFmtId="9" fontId="0" fillId="0" borderId="15" xfId="0" applyNumberFormat="1" applyFont="1" applyFill="1" applyBorder="1" applyAlignment="1">
      <alignment horizontal="center" vertical="center" wrapText="1"/>
    </xf>
    <xf numFmtId="1" fontId="45" fillId="0" borderId="15" xfId="0" applyNumberFormat="1"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quotePrefix="1">
      <alignment horizontal="center" vertical="center" wrapText="1"/>
    </xf>
    <xf numFmtId="1" fontId="45" fillId="0"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wrapText="1"/>
    </xf>
    <xf numFmtId="0" fontId="46" fillId="0" borderId="15" xfId="0" applyFont="1" applyFill="1" applyBorder="1" applyAlignment="1">
      <alignment vertical="center" wrapText="1"/>
    </xf>
    <xf numFmtId="0" fontId="0" fillId="0" borderId="20" xfId="0" applyFont="1" applyFill="1" applyBorder="1" applyAlignment="1" quotePrefix="1">
      <alignment horizontal="left" vertical="center" wrapText="1"/>
    </xf>
    <xf numFmtId="0" fontId="0" fillId="0" borderId="15" xfId="0" applyFont="1" applyFill="1" applyBorder="1" applyAlignment="1" quotePrefix="1">
      <alignment horizontal="center" vertical="center"/>
    </xf>
    <xf numFmtId="0" fontId="0" fillId="0" borderId="15" xfId="0" applyFont="1" applyFill="1" applyBorder="1" applyAlignment="1" quotePrefix="1">
      <alignment horizontal="left" vertical="center"/>
    </xf>
    <xf numFmtId="0" fontId="46" fillId="0" borderId="15"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0" fillId="0" borderId="20" xfId="0" applyFont="1" applyFill="1" applyBorder="1" applyAlignment="1" quotePrefix="1">
      <alignment horizontal="center" vertical="center" wrapText="1"/>
    </xf>
    <xf numFmtId="1" fontId="0" fillId="0" borderId="17" xfId="0" applyNumberFormat="1" applyFont="1" applyFill="1" applyBorder="1" applyAlignment="1">
      <alignment horizontal="center" vertical="center"/>
    </xf>
    <xf numFmtId="9" fontId="45" fillId="0" borderId="15" xfId="0" applyNumberFormat="1" applyFont="1" applyFill="1" applyBorder="1" applyAlignment="1">
      <alignment vertical="center" wrapText="1"/>
    </xf>
    <xf numFmtId="0" fontId="48" fillId="0" borderId="21" xfId="0" applyFont="1" applyFill="1" applyBorder="1" applyAlignment="1">
      <alignment vertical="center" wrapText="1"/>
    </xf>
    <xf numFmtId="9" fontId="0" fillId="0" borderId="16"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28" borderId="22" xfId="0" applyFont="1" applyFill="1" applyBorder="1" applyAlignment="1">
      <alignment horizontal="center" vertical="center" wrapText="1"/>
    </xf>
    <xf numFmtId="184" fontId="0" fillId="0" borderId="23"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18" fillId="26" borderId="14" xfId="0" applyNumberFormat="1" applyFont="1" applyFill="1" applyBorder="1" applyAlignment="1">
      <alignment horizontal="center" vertical="center" wrapText="1"/>
    </xf>
    <xf numFmtId="184" fontId="18" fillId="26" borderId="12" xfId="0" applyNumberFormat="1" applyFont="1" applyFill="1" applyBorder="1" applyAlignment="1">
      <alignment horizontal="center" vertical="center" wrapText="1"/>
    </xf>
    <xf numFmtId="0" fontId="18" fillId="28" borderId="25" xfId="0" applyFont="1" applyFill="1" applyBorder="1" applyAlignment="1" applyProtection="1">
      <alignment horizontal="center" vertical="center" wrapText="1"/>
      <protection locked="0"/>
    </xf>
    <xf numFmtId="0" fontId="24" fillId="27" borderId="0" xfId="0" applyFont="1" applyFill="1" applyBorder="1" applyAlignment="1">
      <alignment horizontal="center" vertical="center"/>
    </xf>
    <xf numFmtId="10" fontId="45" fillId="0" borderId="18" xfId="0" applyNumberFormat="1" applyFont="1" applyFill="1" applyBorder="1" applyAlignment="1">
      <alignment horizontal="center" vertical="center" wrapText="1"/>
    </xf>
    <xf numFmtId="0" fontId="18" fillId="26" borderId="26" xfId="0" applyFont="1" applyFill="1" applyBorder="1" applyAlignment="1">
      <alignment vertical="center" wrapText="1"/>
    </xf>
    <xf numFmtId="0" fontId="18" fillId="26" borderId="0" xfId="0" applyFont="1" applyFill="1" applyBorder="1" applyAlignment="1">
      <alignment vertical="center" wrapText="1"/>
    </xf>
    <xf numFmtId="0" fontId="18" fillId="26" borderId="14" xfId="0" applyFont="1" applyFill="1" applyBorder="1" applyAlignment="1">
      <alignment vertical="center" wrapText="1"/>
    </xf>
    <xf numFmtId="0" fontId="18" fillId="26" borderId="27" xfId="0" applyFont="1" applyFill="1" applyBorder="1" applyAlignment="1">
      <alignment vertical="center" wrapText="1"/>
    </xf>
    <xf numFmtId="0" fontId="18" fillId="26" borderId="13" xfId="0" applyFont="1" applyFill="1" applyBorder="1" applyAlignment="1">
      <alignment vertical="center" wrapText="1"/>
    </xf>
    <xf numFmtId="0" fontId="18" fillId="26" borderId="12" xfId="0" applyFont="1" applyFill="1" applyBorder="1" applyAlignment="1">
      <alignment vertical="center" wrapText="1"/>
    </xf>
    <xf numFmtId="184" fontId="18" fillId="26" borderId="0" xfId="0" applyNumberFormat="1" applyFont="1" applyFill="1" applyBorder="1" applyAlignment="1">
      <alignment horizontal="center" vertical="center" wrapText="1"/>
    </xf>
    <xf numFmtId="9" fontId="18" fillId="26" borderId="0" xfId="0" applyNumberFormat="1" applyFont="1" applyFill="1" applyBorder="1" applyAlignment="1">
      <alignment vertical="center" wrapText="1"/>
    </xf>
    <xf numFmtId="10" fontId="0" fillId="0" borderId="23"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xf>
    <xf numFmtId="184" fontId="0" fillId="0" borderId="23" xfId="0" applyNumberFormat="1" applyFont="1" applyFill="1" applyBorder="1" applyAlignment="1" applyProtection="1">
      <alignment horizontal="center" vertical="center" wrapText="1"/>
      <protection/>
    </xf>
    <xf numFmtId="9" fontId="0" fillId="0" borderId="15" xfId="0" applyNumberFormat="1" applyFont="1" applyFill="1" applyBorder="1" applyAlignment="1" applyProtection="1">
      <alignment horizontal="center" vertical="center" wrapText="1"/>
      <protection/>
    </xf>
    <xf numFmtId="10" fontId="0" fillId="0" borderId="0" xfId="0" applyNumberFormat="1" applyFont="1" applyAlignment="1" applyProtection="1">
      <alignment horizontal="center" vertical="center"/>
      <protection/>
    </xf>
    <xf numFmtId="0" fontId="0" fillId="0" borderId="0" xfId="0" applyAlignment="1" applyProtection="1" quotePrefix="1">
      <alignment/>
      <protection/>
    </xf>
    <xf numFmtId="0" fontId="45" fillId="0" borderId="15" xfId="0" applyFont="1" applyFill="1" applyBorder="1" applyAlignment="1">
      <alignment horizontal="center" vertical="center" wrapText="1"/>
    </xf>
    <xf numFmtId="9" fontId="45" fillId="0" borderId="15" xfId="0" applyNumberFormat="1" applyFont="1" applyFill="1" applyBorder="1" applyAlignment="1">
      <alignment horizontal="center" vertical="center" wrapText="1"/>
    </xf>
    <xf numFmtId="9" fontId="45" fillId="0" borderId="15" xfId="0" applyNumberFormat="1" applyFont="1" applyFill="1" applyBorder="1" applyAlignment="1" quotePrefix="1">
      <alignment horizontal="center" vertical="center" wrapText="1"/>
    </xf>
    <xf numFmtId="0" fontId="18" fillId="28" borderId="28" xfId="0"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5" fillId="0" borderId="15" xfId="49" applyFont="1" applyFill="1" applyBorder="1" applyAlignment="1">
      <alignment horizontal="center" vertical="center" wrapText="1"/>
      <protection/>
    </xf>
    <xf numFmtId="0" fontId="45" fillId="0" borderId="15" xfId="0" applyFont="1" applyFill="1" applyBorder="1" applyAlignment="1">
      <alignment horizontal="center" vertical="center" wrapText="1"/>
    </xf>
    <xf numFmtId="9" fontId="45" fillId="0" borderId="15" xfId="0" applyNumberFormat="1" applyFont="1" applyFill="1" applyBorder="1" applyAlignment="1">
      <alignment horizontal="center" vertical="center" wrapText="1"/>
    </xf>
    <xf numFmtId="9" fontId="45" fillId="0" borderId="16" xfId="0" applyNumberFormat="1" applyFont="1" applyFill="1" applyBorder="1" applyAlignment="1">
      <alignment horizontal="center" vertical="center" wrapText="1"/>
    </xf>
    <xf numFmtId="9" fontId="45" fillId="0" borderId="15" xfId="0" applyNumberFormat="1" applyFont="1" applyFill="1" applyBorder="1" applyAlignment="1" quotePrefix="1">
      <alignment horizontal="center" vertical="center" wrapText="1"/>
    </xf>
    <xf numFmtId="0" fontId="20" fillId="0" borderId="27" xfId="0" applyFont="1" applyBorder="1" applyAlignment="1">
      <alignment horizontal="center" vertical="center" wrapText="1"/>
    </xf>
    <xf numFmtId="0" fontId="48" fillId="29" borderId="21" xfId="0" applyFont="1" applyFill="1" applyBorder="1" applyAlignment="1">
      <alignment horizontal="center" vertical="center" wrapText="1"/>
    </xf>
    <xf numFmtId="3" fontId="45" fillId="0" borderId="15" xfId="0" applyNumberFormat="1"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0" fontId="45" fillId="0" borderId="15"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5" fillId="0" borderId="16" xfId="0" applyFont="1" applyFill="1" applyBorder="1" applyAlignment="1">
      <alignment horizontal="center" vertical="center" wrapText="1"/>
    </xf>
    <xf numFmtId="0" fontId="20" fillId="0" borderId="15" xfId="0" applyFont="1" applyFill="1" applyBorder="1" applyAlignment="1" quotePrefix="1">
      <alignment horizontal="left" vertical="center" wrapText="1"/>
    </xf>
    <xf numFmtId="0" fontId="20" fillId="0" borderId="15" xfId="0" applyFont="1" applyFill="1" applyBorder="1" applyAlignment="1">
      <alignment horizontal="left" vertical="center" wrapText="1"/>
    </xf>
    <xf numFmtId="0" fontId="20" fillId="0" borderId="20" xfId="0" applyFont="1" applyFill="1" applyBorder="1" applyAlignment="1" quotePrefix="1">
      <alignment horizontal="left" vertical="center" wrapText="1"/>
    </xf>
    <xf numFmtId="0" fontId="47" fillId="0" borderId="18" xfId="0" applyFont="1" applyFill="1" applyBorder="1" applyAlignment="1" quotePrefix="1">
      <alignment horizontal="left" vertical="center" wrapText="1"/>
    </xf>
    <xf numFmtId="0" fontId="47" fillId="0" borderId="15" xfId="0" applyFont="1" applyFill="1" applyBorder="1" applyAlignment="1" quotePrefix="1">
      <alignment horizontal="left" vertical="center" wrapText="1"/>
    </xf>
    <xf numFmtId="0" fontId="47" fillId="0" borderId="15"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45" fillId="0" borderId="15" xfId="0" applyFont="1" applyFill="1" applyBorder="1" applyAlignment="1" quotePrefix="1">
      <alignment horizontal="left" vertical="center" wrapText="1"/>
    </xf>
    <xf numFmtId="0" fontId="46" fillId="0" borderId="15" xfId="0" applyFont="1" applyFill="1" applyBorder="1" applyAlignment="1">
      <alignment horizontal="left" vertical="center" wrapText="1"/>
    </xf>
    <xf numFmtId="0" fontId="0" fillId="0" borderId="15" xfId="0" applyFont="1" applyBorder="1" applyAlignment="1">
      <alignment vertical="center" wrapText="1"/>
    </xf>
    <xf numFmtId="185" fontId="0" fillId="0" borderId="15" xfId="0" applyNumberFormat="1" applyFont="1" applyBorder="1" applyAlignment="1">
      <alignment horizontal="right" vertical="center" wrapText="1"/>
    </xf>
    <xf numFmtId="10" fontId="0" fillId="0" borderId="15" xfId="0" applyNumberFormat="1" applyBorder="1" applyAlignment="1">
      <alignment/>
    </xf>
    <xf numFmtId="0" fontId="0" fillId="0" borderId="15" xfId="0" applyFont="1" applyBorder="1" applyAlignment="1">
      <alignment horizontal="center" vertical="center" wrapText="1"/>
    </xf>
    <xf numFmtId="10" fontId="0" fillId="0" borderId="15" xfId="0" applyNumberFormat="1" applyFont="1" applyFill="1" applyBorder="1" applyAlignment="1">
      <alignment horizontal="center" vertical="center" wrapText="1"/>
    </xf>
    <xf numFmtId="10" fontId="0" fillId="0" borderId="15" xfId="0" applyNumberFormat="1" applyFont="1" applyBorder="1" applyAlignment="1">
      <alignment horizontal="center" vertical="center" wrapText="1"/>
    </xf>
    <xf numFmtId="184" fontId="0" fillId="0" borderId="15" xfId="53" applyNumberFormat="1" applyFont="1" applyFill="1" applyBorder="1" applyAlignment="1">
      <alignment vertical="center" wrapText="1"/>
    </xf>
    <xf numFmtId="184" fontId="0" fillId="0" borderId="29" xfId="53" applyNumberFormat="1" applyFont="1" applyFill="1" applyBorder="1" applyAlignment="1">
      <alignment vertical="center" wrapText="1"/>
    </xf>
    <xf numFmtId="184" fontId="0" fillId="0" borderId="30" xfId="53" applyNumberFormat="1" applyFont="1" applyFill="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0" fillId="0" borderId="14" xfId="0" applyBorder="1" applyAlignment="1">
      <alignment horizontal="center" vertical="center" wrapText="1"/>
    </xf>
    <xf numFmtId="0" fontId="0" fillId="0" borderId="26"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18" fillId="0" borderId="34" xfId="0" applyFont="1" applyBorder="1" applyAlignment="1">
      <alignment horizontal="left"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184" fontId="0" fillId="0" borderId="0" xfId="0" applyNumberFormat="1" applyAlignment="1">
      <alignment horizontal="right" vertical="center" wrapText="1"/>
    </xf>
    <xf numFmtId="0" fontId="18" fillId="0" borderId="22" xfId="0" applyFont="1" applyBorder="1" applyAlignment="1">
      <alignment horizontal="center" vertical="center" wrapText="1"/>
    </xf>
    <xf numFmtId="0" fontId="18" fillId="30" borderId="22" xfId="0" applyFont="1" applyFill="1" applyBorder="1" applyAlignment="1">
      <alignment horizontal="center" vertical="center" wrapText="1"/>
    </xf>
    <xf numFmtId="0" fontId="18" fillId="28" borderId="34"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8" fillId="28" borderId="25" xfId="0" applyFont="1" applyFill="1" applyBorder="1" applyAlignment="1">
      <alignment horizontal="center" vertical="center" wrapText="1"/>
    </xf>
    <xf numFmtId="184" fontId="0" fillId="0" borderId="35" xfId="53" applyNumberFormat="1" applyFont="1" applyFill="1" applyBorder="1" applyAlignment="1">
      <alignment horizontal="center" vertical="center" wrapText="1"/>
    </xf>
    <xf numFmtId="184" fontId="0" fillId="0" borderId="23" xfId="53" applyNumberFormat="1" applyFont="1" applyFill="1" applyBorder="1" applyAlignment="1">
      <alignment horizontal="center" vertical="center" wrapText="1"/>
    </xf>
    <xf numFmtId="184" fontId="0" fillId="0" borderId="23" xfId="55" applyNumberFormat="1" applyFont="1" applyFill="1" applyBorder="1" applyAlignment="1">
      <alignment horizontal="center" vertical="center"/>
    </xf>
    <xf numFmtId="0" fontId="0" fillId="0" borderId="0" xfId="0" applyFont="1" applyAlignment="1" applyProtection="1" quotePrefix="1">
      <alignment/>
      <protection/>
    </xf>
    <xf numFmtId="0" fontId="0" fillId="0" borderId="15" xfId="0" applyFont="1" applyFill="1" applyBorder="1" applyAlignment="1">
      <alignment vertical="center"/>
    </xf>
    <xf numFmtId="1" fontId="45" fillId="0" borderId="15" xfId="0" applyNumberFormat="1" applyFont="1" applyFill="1" applyBorder="1" applyAlignment="1" applyProtection="1">
      <alignment horizontal="center" vertical="center" wrapText="1"/>
      <protection/>
    </xf>
    <xf numFmtId="185" fontId="0" fillId="27" borderId="0" xfId="0" applyNumberFormat="1" applyFont="1" applyFill="1" applyAlignment="1">
      <alignment vertical="center"/>
    </xf>
    <xf numFmtId="184" fontId="0" fillId="0" borderId="23" xfId="0" applyNumberFormat="1" applyFont="1" applyFill="1" applyBorder="1" applyAlignment="1">
      <alignment horizontal="left" vertical="center" wrapText="1"/>
    </xf>
    <xf numFmtId="184" fontId="0" fillId="0" borderId="35" xfId="53" applyNumberFormat="1" applyFont="1" applyBorder="1" applyAlignment="1" applyProtection="1" quotePrefix="1">
      <alignment horizontal="left" vertical="center" wrapText="1"/>
      <protection/>
    </xf>
    <xf numFmtId="184" fontId="0" fillId="0" borderId="23" xfId="53" applyNumberFormat="1" applyFont="1" applyBorder="1" applyAlignment="1" applyProtection="1" quotePrefix="1">
      <alignment horizontal="left" vertical="center" wrapText="1"/>
      <protection/>
    </xf>
    <xf numFmtId="184" fontId="0" fillId="0" borderId="23" xfId="0" applyNumberFormat="1" applyFont="1" applyBorder="1" applyAlignment="1" applyProtection="1" quotePrefix="1">
      <alignment horizontal="left" vertical="center" wrapText="1"/>
      <protection/>
    </xf>
    <xf numFmtId="184" fontId="0" fillId="0" borderId="23" xfId="55" applyNumberFormat="1" applyFont="1" applyBorder="1" applyAlignment="1" applyProtection="1" quotePrefix="1">
      <alignment horizontal="left" vertical="center" wrapText="1"/>
      <protection/>
    </xf>
    <xf numFmtId="184" fontId="0" fillId="0" borderId="23" xfId="0" applyNumberFormat="1" applyFont="1" applyBorder="1" applyAlignment="1" applyProtection="1">
      <alignment horizontal="left" vertical="center" wrapText="1"/>
      <protection/>
    </xf>
    <xf numFmtId="184" fontId="0" fillId="0" borderId="23" xfId="0" applyNumberFormat="1" applyFont="1" applyFill="1" applyBorder="1" applyAlignment="1" applyProtection="1">
      <alignment horizontal="left" vertical="center" wrapText="1"/>
      <protection/>
    </xf>
    <xf numFmtId="184" fontId="0" fillId="0" borderId="24" xfId="0" applyNumberFormat="1" applyFont="1" applyFill="1" applyBorder="1" applyAlignment="1">
      <alignment horizontal="left" vertical="center" wrapText="1"/>
    </xf>
    <xf numFmtId="0" fontId="46" fillId="0" borderId="18" xfId="0" applyFont="1" applyFill="1" applyBorder="1" applyAlignment="1" quotePrefix="1">
      <alignment horizontal="center" vertical="center" wrapText="1"/>
    </xf>
    <xf numFmtId="0" fontId="46" fillId="0" borderId="15" xfId="0" applyFont="1" applyFill="1" applyBorder="1" applyAlignment="1" quotePrefix="1">
      <alignment horizontal="center" vertical="center" wrapText="1"/>
    </xf>
    <xf numFmtId="0" fontId="0" fillId="0" borderId="18" xfId="0" applyFont="1" applyFill="1" applyBorder="1" applyAlignment="1" quotePrefix="1">
      <alignment vertical="center" wrapText="1"/>
    </xf>
    <xf numFmtId="0" fontId="0" fillId="0" borderId="15" xfId="0" applyFont="1" applyFill="1" applyBorder="1" applyAlignment="1" quotePrefix="1">
      <alignment vertical="center" wrapText="1"/>
    </xf>
    <xf numFmtId="0" fontId="0" fillId="0" borderId="0" xfId="0" applyAlignment="1">
      <alignment horizontal="right" vertical="center" wrapText="1"/>
    </xf>
    <xf numFmtId="0" fontId="20" fillId="0" borderId="0" xfId="0" applyFont="1" applyAlignment="1">
      <alignment vertical="center" wrapText="1"/>
    </xf>
    <xf numFmtId="0" fontId="20" fillId="0" borderId="0" xfId="0" applyFont="1" applyAlignment="1">
      <alignment horizontal="left" vertical="center" wrapText="1"/>
    </xf>
    <xf numFmtId="0" fontId="0" fillId="0" borderId="13" xfId="0" applyBorder="1" applyAlignment="1">
      <alignment vertical="center" wrapText="1"/>
    </xf>
    <xf numFmtId="0" fontId="19" fillId="0" borderId="0" xfId="0" applyFont="1" applyAlignment="1">
      <alignment vertical="center" wrapText="1"/>
    </xf>
    <xf numFmtId="0" fontId="18" fillId="0" borderId="0" xfId="0" applyFont="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vertical="center" wrapText="1"/>
    </xf>
    <xf numFmtId="0" fontId="0" fillId="0" borderId="0" xfId="0" applyBorder="1" applyAlignment="1">
      <alignment vertical="center" wrapText="1"/>
    </xf>
    <xf numFmtId="0" fontId="18" fillId="0" borderId="0" xfId="0" applyFont="1" applyFill="1" applyBorder="1" applyAlignment="1">
      <alignment vertical="center"/>
    </xf>
    <xf numFmtId="0" fontId="18" fillId="27" borderId="0" xfId="0" applyFont="1" applyFill="1" applyBorder="1" applyAlignment="1">
      <alignment vertical="center"/>
    </xf>
    <xf numFmtId="0" fontId="18"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20" fillId="31" borderId="15"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20" fillId="0" borderId="0" xfId="0" applyFont="1" applyBorder="1" applyAlignment="1">
      <alignment horizontal="left" vertical="center" wrapText="1"/>
    </xf>
    <xf numFmtId="0" fontId="0" fillId="0" borderId="0" xfId="0" applyBorder="1" applyAlignment="1">
      <alignment horizontal="center" vertical="center" wrapText="1"/>
    </xf>
    <xf numFmtId="0" fontId="20" fillId="0" borderId="2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0" xfId="0" applyFont="1" applyAlignment="1">
      <alignment horizontal="left" vertical="center" wrapText="1"/>
    </xf>
    <xf numFmtId="0" fontId="20"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10" fontId="0" fillId="0" borderId="29" xfId="0" applyNumberFormat="1" applyFont="1" applyFill="1" applyBorder="1" applyAlignment="1">
      <alignment horizontal="center" vertical="center" wrapText="1"/>
    </xf>
    <xf numFmtId="10" fontId="0" fillId="0" borderId="38" xfId="0" applyNumberFormat="1" applyFont="1" applyFill="1" applyBorder="1" applyAlignment="1">
      <alignment horizontal="center" vertical="center" wrapText="1"/>
    </xf>
    <xf numFmtId="10" fontId="0" fillId="0" borderId="30" xfId="0" applyNumberFormat="1"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84" fontId="0" fillId="0" borderId="29" xfId="0" applyNumberFormat="1" applyFont="1" applyFill="1" applyBorder="1" applyAlignment="1">
      <alignment horizontal="center" vertical="center" wrapText="1"/>
    </xf>
    <xf numFmtId="184" fontId="0" fillId="0" borderId="38" xfId="0" applyNumberFormat="1" applyFont="1" applyFill="1" applyBorder="1" applyAlignment="1">
      <alignment horizontal="center" vertical="center" wrapText="1"/>
    </xf>
    <xf numFmtId="184" fontId="0" fillId="0" borderId="30" xfId="0" applyNumberFormat="1" applyFont="1" applyFill="1" applyBorder="1" applyAlignment="1">
      <alignment horizontal="center" vertical="center" wrapText="1"/>
    </xf>
    <xf numFmtId="184" fontId="0" fillId="0" borderId="29" xfId="55" applyNumberFormat="1" applyFont="1" applyFill="1" applyBorder="1" applyAlignment="1">
      <alignment horizontal="center" vertical="center"/>
    </xf>
    <xf numFmtId="184" fontId="0" fillId="0" borderId="30" xfId="55" applyNumberFormat="1" applyFont="1" applyFill="1" applyBorder="1" applyAlignment="1">
      <alignment horizontal="center" vertical="center"/>
    </xf>
    <xf numFmtId="184" fontId="18" fillId="26" borderId="28" xfId="0" applyNumberFormat="1" applyFont="1" applyFill="1" applyBorder="1" applyAlignment="1">
      <alignment horizontal="center" vertical="center" wrapText="1"/>
    </xf>
    <xf numFmtId="184" fontId="18" fillId="26" borderId="40" xfId="0" applyNumberFormat="1" applyFont="1" applyFill="1" applyBorder="1" applyAlignment="1">
      <alignment horizontal="center" vertical="center" wrapText="1"/>
    </xf>
    <xf numFmtId="10" fontId="18" fillId="26" borderId="28" xfId="0" applyNumberFormat="1" applyFont="1" applyFill="1" applyBorder="1" applyAlignment="1">
      <alignment horizontal="center" vertical="center" wrapText="1"/>
    </xf>
    <xf numFmtId="10" fontId="18" fillId="26" borderId="40" xfId="0" applyNumberFormat="1" applyFont="1" applyFill="1" applyBorder="1" applyAlignment="1">
      <alignment horizontal="center" vertical="center" wrapText="1"/>
    </xf>
    <xf numFmtId="9" fontId="45" fillId="0" borderId="29" xfId="0" applyNumberFormat="1" applyFont="1" applyFill="1" applyBorder="1" applyAlignment="1">
      <alignment horizontal="center" vertical="center" wrapText="1"/>
    </xf>
    <xf numFmtId="9" fontId="45" fillId="0" borderId="38" xfId="0" applyNumberFormat="1" applyFont="1" applyFill="1" applyBorder="1" applyAlignment="1">
      <alignment horizontal="center" vertical="center" wrapText="1"/>
    </xf>
    <xf numFmtId="9" fontId="45" fillId="0" borderId="30" xfId="0" applyNumberFormat="1" applyFont="1" applyFill="1" applyBorder="1" applyAlignment="1">
      <alignment horizontal="center" vertical="center" wrapText="1"/>
    </xf>
    <xf numFmtId="10" fontId="45" fillId="0" borderId="41" xfId="0" applyNumberFormat="1" applyFont="1" applyFill="1" applyBorder="1" applyAlignment="1">
      <alignment horizontal="center" vertical="center" wrapText="1"/>
    </xf>
    <xf numFmtId="10" fontId="45" fillId="0" borderId="38" xfId="0" applyNumberFormat="1" applyFont="1" applyFill="1" applyBorder="1" applyAlignment="1">
      <alignment horizontal="center" vertical="center" wrapText="1"/>
    </xf>
    <xf numFmtId="10" fontId="45" fillId="0" borderId="39" xfId="0" applyNumberFormat="1" applyFont="1" applyFill="1" applyBorder="1" applyAlignment="1">
      <alignment horizontal="center" vertical="center" wrapText="1"/>
    </xf>
    <xf numFmtId="9" fontId="0" fillId="0" borderId="29" xfId="0" applyNumberFormat="1" applyFont="1" applyFill="1" applyBorder="1" applyAlignment="1" quotePrefix="1">
      <alignment horizontal="center" vertical="center" wrapText="1"/>
    </xf>
    <xf numFmtId="0" fontId="0" fillId="0" borderId="30" xfId="0" applyFont="1" applyFill="1" applyBorder="1" applyAlignment="1" quotePrefix="1">
      <alignment horizontal="center" vertical="center" wrapText="1"/>
    </xf>
    <xf numFmtId="184" fontId="0" fillId="0" borderId="41" xfId="53" applyNumberFormat="1" applyFont="1" applyFill="1" applyBorder="1" applyAlignment="1">
      <alignment horizontal="center" vertical="center" wrapText="1"/>
    </xf>
    <xf numFmtId="184" fontId="0" fillId="0" borderId="38" xfId="53" applyNumberFormat="1" applyFont="1" applyFill="1" applyBorder="1" applyAlignment="1">
      <alignment horizontal="center" vertical="center" wrapText="1"/>
    </xf>
    <xf numFmtId="184" fontId="0" fillId="0" borderId="30" xfId="53" applyNumberFormat="1" applyFont="1" applyFill="1" applyBorder="1" applyAlignment="1">
      <alignment horizontal="center" vertical="center" wrapText="1"/>
    </xf>
    <xf numFmtId="184" fontId="0" fillId="0" borderId="29" xfId="53" applyNumberFormat="1" applyFont="1" applyFill="1" applyBorder="1" applyAlignment="1">
      <alignment horizontal="center" vertical="center" wrapText="1"/>
    </xf>
    <xf numFmtId="0" fontId="18" fillId="32" borderId="28" xfId="0" applyFont="1" applyFill="1" applyBorder="1" applyAlignment="1">
      <alignment horizontal="center" vertical="center" wrapText="1"/>
    </xf>
    <xf numFmtId="0" fontId="18" fillId="32" borderId="40"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43"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19" fillId="0" borderId="36" xfId="0" applyFont="1" applyBorder="1" applyAlignment="1">
      <alignment horizontal="left" vertical="center"/>
    </xf>
    <xf numFmtId="0" fontId="19" fillId="0" borderId="34" xfId="0" applyFont="1" applyBorder="1" applyAlignment="1">
      <alignment horizontal="left" vertical="center"/>
    </xf>
    <xf numFmtId="0" fontId="19" fillId="0" borderId="37" xfId="0" applyFont="1" applyBorder="1" applyAlignment="1">
      <alignment horizontal="left" vertical="center"/>
    </xf>
    <xf numFmtId="0" fontId="18" fillId="0" borderId="36" xfId="0" applyFont="1" applyBorder="1" applyAlignment="1">
      <alignment horizontal="left" vertical="center" wrapText="1"/>
    </xf>
    <xf numFmtId="0" fontId="18" fillId="0" borderId="34" xfId="0" applyFont="1" applyBorder="1" applyAlignment="1">
      <alignment horizontal="left" vertical="center" wrapText="1"/>
    </xf>
    <xf numFmtId="0" fontId="19" fillId="0" borderId="13" xfId="0" applyFont="1" applyBorder="1" applyAlignment="1">
      <alignment horizontal="left" vertical="center"/>
    </xf>
    <xf numFmtId="0" fontId="48" fillId="32" borderId="28" xfId="0" applyFont="1" applyFill="1" applyBorder="1" applyAlignment="1">
      <alignment horizontal="center" vertical="center" wrapText="1"/>
    </xf>
    <xf numFmtId="0" fontId="48" fillId="32" borderId="40" xfId="0" applyFont="1" applyFill="1" applyBorder="1" applyAlignment="1">
      <alignment horizontal="center" vertical="center" wrapText="1"/>
    </xf>
    <xf numFmtId="0" fontId="48" fillId="32" borderId="44"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8" fillId="28" borderId="40"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4" xfId="0" applyFont="1" applyBorder="1" applyAlignment="1">
      <alignment horizontal="center" vertical="center" wrapText="1"/>
    </xf>
    <xf numFmtId="0" fontId="18" fillId="30" borderId="28" xfId="0" applyFont="1" applyFill="1" applyBorder="1" applyAlignment="1">
      <alignment horizontal="center" vertical="center" wrapText="1"/>
    </xf>
    <xf numFmtId="0" fontId="18" fillId="30" borderId="40" xfId="0" applyFont="1" applyFill="1" applyBorder="1" applyAlignment="1">
      <alignment horizontal="center" vertical="center" wrapText="1"/>
    </xf>
    <xf numFmtId="0" fontId="0" fillId="0" borderId="15" xfId="0" applyFont="1" applyFill="1" applyBorder="1" applyAlignment="1" quotePrefix="1">
      <alignment horizontal="center" vertical="center" wrapText="1"/>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184" fontId="0" fillId="0" borderId="15" xfId="55" applyNumberFormat="1" applyFont="1" applyFill="1" applyBorder="1" applyAlignment="1">
      <alignment horizontal="center" vertical="center"/>
    </xf>
    <xf numFmtId="0" fontId="48" fillId="0" borderId="21"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5" fillId="0" borderId="15" xfId="49" applyFont="1" applyFill="1" applyBorder="1" applyAlignment="1">
      <alignment horizontal="center" vertical="center" wrapText="1"/>
      <protection/>
    </xf>
    <xf numFmtId="0" fontId="45" fillId="0" borderId="15" xfId="50" applyFont="1" applyFill="1" applyBorder="1" applyAlignment="1">
      <alignment horizontal="center" vertical="center" wrapText="1"/>
      <protection/>
    </xf>
    <xf numFmtId="0" fontId="45" fillId="0" borderId="15" xfId="0"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1" fontId="0" fillId="0" borderId="17" xfId="0" applyNumberFormat="1" applyFont="1" applyFill="1" applyBorder="1" applyAlignment="1">
      <alignment horizontal="center" vertical="center"/>
    </xf>
    <xf numFmtId="0" fontId="45" fillId="0" borderId="15" xfId="0" applyFont="1" applyFill="1" applyBorder="1" applyAlignment="1" quotePrefix="1">
      <alignment horizontal="center" vertical="center" wrapText="1"/>
    </xf>
    <xf numFmtId="0" fontId="0" fillId="0" borderId="29" xfId="0" applyFont="1" applyFill="1" applyBorder="1" applyAlignment="1" quotePrefix="1">
      <alignment horizontal="center" vertical="center"/>
    </xf>
    <xf numFmtId="0" fontId="0" fillId="0" borderId="30" xfId="0" applyFont="1" applyFill="1" applyBorder="1" applyAlignment="1" quotePrefix="1">
      <alignment horizontal="center" vertical="center"/>
    </xf>
    <xf numFmtId="0" fontId="0" fillId="0" borderId="15" xfId="0" applyFont="1" applyFill="1" applyBorder="1" applyAlignment="1">
      <alignment vertical="center" wrapText="1"/>
    </xf>
    <xf numFmtId="9" fontId="45" fillId="0" borderId="15" xfId="0" applyNumberFormat="1" applyFont="1" applyFill="1" applyBorder="1" applyAlignment="1">
      <alignment horizontal="center" vertical="center" wrapText="1"/>
    </xf>
    <xf numFmtId="9" fontId="45" fillId="0" borderId="16" xfId="0" applyNumberFormat="1" applyFont="1" applyFill="1" applyBorder="1" applyAlignment="1">
      <alignment horizontal="center" vertical="center" wrapText="1"/>
    </xf>
    <xf numFmtId="9" fontId="45" fillId="0" borderId="15" xfId="0" applyNumberFormat="1" applyFont="1" applyFill="1" applyBorder="1" applyAlignment="1" quotePrefix="1">
      <alignment horizontal="center" vertical="center" wrapText="1"/>
    </xf>
    <xf numFmtId="184" fontId="0" fillId="0" borderId="15" xfId="53" applyNumberFormat="1" applyFont="1" applyFill="1" applyBorder="1" applyAlignment="1">
      <alignment horizontal="center" vertical="center" wrapText="1"/>
    </xf>
    <xf numFmtId="10" fontId="0" fillId="0" borderId="29" xfId="53" applyNumberFormat="1" applyFont="1" applyFill="1" applyBorder="1" applyAlignment="1">
      <alignment horizontal="center" vertical="center" wrapText="1"/>
    </xf>
    <xf numFmtId="10" fontId="0" fillId="0" borderId="30" xfId="53" applyNumberFormat="1"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quotePrefix="1">
      <alignment vertical="center" wrapText="1"/>
    </xf>
    <xf numFmtId="0" fontId="0" fillId="0" borderId="18" xfId="0"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0" fillId="0" borderId="41" xfId="0" applyFont="1" applyFill="1" applyBorder="1" applyAlignment="1" quotePrefix="1">
      <alignment horizontal="center" vertical="center"/>
    </xf>
    <xf numFmtId="0" fontId="0" fillId="0" borderId="38" xfId="0" applyFont="1" applyFill="1" applyBorder="1" applyAlignment="1" quotePrefix="1">
      <alignment horizontal="center" vertical="center"/>
    </xf>
    <xf numFmtId="10" fontId="0" fillId="0" borderId="41" xfId="53" applyNumberFormat="1" applyFont="1" applyFill="1" applyBorder="1" applyAlignment="1">
      <alignment horizontal="center" vertical="center" wrapText="1"/>
    </xf>
    <xf numFmtId="10" fontId="0" fillId="0" borderId="38" xfId="53" applyNumberFormat="1" applyFont="1" applyFill="1" applyBorder="1" applyAlignment="1">
      <alignment horizontal="center" vertical="center" wrapText="1"/>
    </xf>
    <xf numFmtId="184" fontId="0" fillId="0" borderId="18" xfId="53" applyNumberFormat="1"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8" xfId="50" applyFont="1" applyFill="1" applyBorder="1" applyAlignment="1">
      <alignment horizontal="center" vertical="center" wrapText="1"/>
      <protection/>
    </xf>
    <xf numFmtId="1" fontId="0" fillId="0" borderId="46" xfId="0" applyNumberFormat="1" applyFont="1" applyFill="1" applyBorder="1" applyAlignment="1">
      <alignment horizontal="center" vertical="center"/>
    </xf>
    <xf numFmtId="0" fontId="45" fillId="0" borderId="15" xfId="0" applyFont="1" applyFill="1" applyBorder="1" applyAlignment="1">
      <alignment vertical="center" wrapText="1"/>
    </xf>
    <xf numFmtId="0" fontId="45" fillId="0" borderId="20" xfId="0" applyFont="1" applyFill="1" applyBorder="1" applyAlignment="1">
      <alignment vertical="center" wrapText="1"/>
    </xf>
    <xf numFmtId="9" fontId="45" fillId="0" borderId="15" xfId="50" applyNumberFormat="1" applyFont="1" applyFill="1" applyBorder="1" applyAlignment="1">
      <alignment horizontal="center" vertical="center" wrapText="1"/>
      <protection/>
    </xf>
    <xf numFmtId="9" fontId="45" fillId="0" borderId="20" xfId="50" applyNumberFormat="1" applyFont="1" applyFill="1" applyBorder="1" applyAlignment="1">
      <alignment horizontal="center" vertical="center" wrapText="1"/>
      <protection/>
    </xf>
    <xf numFmtId="9" fontId="45" fillId="0" borderId="16" xfId="50" applyNumberFormat="1" applyFont="1" applyFill="1" applyBorder="1" applyAlignment="1">
      <alignment horizontal="center" vertical="center" wrapText="1"/>
      <protection/>
    </xf>
    <xf numFmtId="9" fontId="45" fillId="0" borderId="47" xfId="50" applyNumberFormat="1" applyFont="1" applyFill="1" applyBorder="1" applyAlignment="1">
      <alignment horizontal="center" vertical="center" wrapText="1"/>
      <protection/>
    </xf>
    <xf numFmtId="184" fontId="18" fillId="26" borderId="44"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0" fontId="48" fillId="29" borderId="21" xfId="0" applyFont="1" applyFill="1" applyBorder="1" applyAlignment="1">
      <alignment horizontal="center" vertical="center" wrapText="1"/>
    </xf>
    <xf numFmtId="0" fontId="48" fillId="29" borderId="48" xfId="0" applyFont="1" applyFill="1" applyBorder="1" applyAlignment="1">
      <alignment horizontal="center" vertical="center" wrapText="1"/>
    </xf>
    <xf numFmtId="0" fontId="48" fillId="0" borderId="20" xfId="0" applyFont="1" applyFill="1" applyBorder="1" applyAlignment="1">
      <alignment horizontal="center" vertical="center" wrapText="1"/>
    </xf>
    <xf numFmtId="1" fontId="0" fillId="0" borderId="29" xfId="0" applyNumberFormat="1" applyFont="1" applyFill="1" applyBorder="1" applyAlignment="1">
      <alignment horizontal="center" vertical="center" wrapText="1"/>
    </xf>
    <xf numFmtId="1" fontId="0" fillId="0" borderId="38" xfId="0" applyNumberFormat="1"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3" fontId="45" fillId="0" borderId="15"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0" xfId="50" applyFont="1" applyFill="1" applyBorder="1" applyAlignment="1">
      <alignment horizontal="center" vertical="center" wrapText="1"/>
      <protection/>
    </xf>
    <xf numFmtId="0" fontId="45" fillId="0" borderId="15"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5" fillId="0" borderId="16" xfId="0" applyFont="1" applyFill="1" applyBorder="1" applyAlignment="1">
      <alignment horizontal="center" vertical="center" wrapText="1"/>
    </xf>
    <xf numFmtId="193" fontId="0" fillId="0" borderId="17" xfId="0" applyNumberFormat="1" applyFont="1" applyFill="1" applyBorder="1" applyAlignment="1">
      <alignment horizontal="center" vertical="center" wrapText="1"/>
    </xf>
    <xf numFmtId="193" fontId="0" fillId="0" borderId="4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quotePrefix="1">
      <alignment horizontal="center" vertical="center"/>
    </xf>
    <xf numFmtId="184" fontId="0" fillId="0" borderId="20" xfId="0" applyNumberFormat="1" applyFont="1" applyFill="1" applyBorder="1" applyAlignment="1">
      <alignment horizontal="center" vertical="center" wrapText="1"/>
    </xf>
    <xf numFmtId="0" fontId="0" fillId="0" borderId="47" xfId="0" applyFont="1" applyFill="1" applyBorder="1" applyAlignment="1">
      <alignment horizontal="center" vertical="center" wrapText="1"/>
    </xf>
    <xf numFmtId="0" fontId="50" fillId="0" borderId="15" xfId="0" applyFont="1" applyFill="1" applyBorder="1" applyAlignment="1">
      <alignment horizontal="center" vertical="center" wrapText="1"/>
    </xf>
    <xf numFmtId="184" fontId="0" fillId="0" borderId="39"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10" fontId="0" fillId="0" borderId="29" xfId="55" applyNumberFormat="1" applyFont="1" applyFill="1" applyBorder="1" applyAlignment="1">
      <alignment horizontal="center" vertical="center"/>
    </xf>
    <xf numFmtId="10" fontId="0" fillId="0" borderId="30" xfId="55" applyNumberFormat="1" applyFont="1" applyFill="1" applyBorder="1" applyAlignment="1">
      <alignment horizontal="center" vertical="center"/>
    </xf>
    <xf numFmtId="0" fontId="48" fillId="32" borderId="42" xfId="0" applyFont="1" applyFill="1" applyBorder="1" applyAlignment="1">
      <alignment horizontal="center" vertical="center"/>
    </xf>
    <xf numFmtId="0" fontId="48" fillId="32" borderId="25" xfId="0" applyFont="1" applyFill="1" applyBorder="1" applyAlignment="1">
      <alignment horizontal="center" vertical="center"/>
    </xf>
    <xf numFmtId="0" fontId="48" fillId="32" borderId="43" xfId="0" applyFont="1" applyFill="1" applyBorder="1" applyAlignment="1">
      <alignment horizontal="center" vertical="center"/>
    </xf>
    <xf numFmtId="0" fontId="48" fillId="32" borderId="36" xfId="0" applyFont="1" applyFill="1" applyBorder="1" applyAlignment="1">
      <alignment horizontal="center" vertical="center"/>
    </xf>
    <xf numFmtId="0" fontId="48" fillId="32" borderId="34" xfId="0" applyFont="1" applyFill="1" applyBorder="1" applyAlignment="1">
      <alignment horizontal="center" vertical="center"/>
    </xf>
    <xf numFmtId="0" fontId="48" fillId="32" borderId="37" xfId="0" applyFont="1" applyFill="1" applyBorder="1" applyAlignment="1">
      <alignment horizontal="center" vertical="center"/>
    </xf>
    <xf numFmtId="0" fontId="18" fillId="32" borderId="36" xfId="0" applyFont="1" applyFill="1" applyBorder="1" applyAlignment="1">
      <alignment horizontal="center" vertical="center" wrapText="1"/>
    </xf>
    <xf numFmtId="0" fontId="18" fillId="32" borderId="34" xfId="0" applyFont="1" applyFill="1" applyBorder="1" applyAlignment="1">
      <alignment horizontal="center" vertical="center" wrapText="1"/>
    </xf>
    <xf numFmtId="0" fontId="18" fillId="32" borderId="37" xfId="0" applyFont="1" applyFill="1" applyBorder="1" applyAlignment="1">
      <alignment horizontal="center" vertical="center" wrapText="1"/>
    </xf>
    <xf numFmtId="9" fontId="45" fillId="0" borderId="29" xfId="0" applyNumberFormat="1" applyFont="1" applyBorder="1" applyAlignment="1" applyProtection="1">
      <alignment horizontal="left" vertical="center" wrapText="1"/>
      <protection/>
    </xf>
    <xf numFmtId="9" fontId="45" fillId="0" borderId="38" xfId="0" applyNumberFormat="1" applyFont="1" applyBorder="1" applyAlignment="1" applyProtection="1">
      <alignment horizontal="left" vertical="center" wrapText="1"/>
      <protection/>
    </xf>
    <xf numFmtId="9" fontId="45" fillId="0" borderId="30" xfId="0" applyNumberFormat="1" applyFont="1" applyBorder="1" applyAlignment="1" applyProtection="1">
      <alignment horizontal="left" vertical="center" wrapText="1"/>
      <protection/>
    </xf>
    <xf numFmtId="184" fontId="0" fillId="0" borderId="29" xfId="53" applyNumberFormat="1" applyFont="1" applyBorder="1" applyAlignment="1" applyProtection="1" quotePrefix="1">
      <alignment horizontal="left" vertical="center" wrapText="1"/>
      <protection/>
    </xf>
    <xf numFmtId="184" fontId="0" fillId="0" borderId="30" xfId="53" applyNumberFormat="1" applyFont="1" applyBorder="1" applyAlignment="1" applyProtection="1">
      <alignment horizontal="left" vertical="center" wrapText="1"/>
      <protection/>
    </xf>
    <xf numFmtId="9" fontId="0" fillId="0" borderId="29" xfId="0" applyNumberFormat="1" applyFont="1" applyBorder="1" applyAlignment="1" applyProtection="1" quotePrefix="1">
      <alignment horizontal="left" vertical="center" wrapText="1"/>
      <protection/>
    </xf>
    <xf numFmtId="0" fontId="0" fillId="0" borderId="30" xfId="0" applyFont="1" applyBorder="1" applyAlignment="1" applyProtection="1" quotePrefix="1">
      <alignment horizontal="left" vertical="center" wrapText="1"/>
      <protection/>
    </xf>
    <xf numFmtId="0" fontId="46" fillId="0" borderId="15" xfId="0" applyFont="1" applyFill="1" applyBorder="1" applyAlignment="1">
      <alignment horizontal="center" vertical="center" wrapText="1"/>
    </xf>
    <xf numFmtId="0" fontId="18" fillId="28" borderId="28" xfId="0" applyFont="1" applyFill="1" applyBorder="1" applyAlignment="1" applyProtection="1">
      <alignment horizontal="center" vertical="center" wrapText="1"/>
      <protection locked="0"/>
    </xf>
    <xf numFmtId="0" fontId="18" fillId="28" borderId="44" xfId="0" applyFont="1" applyFill="1" applyBorder="1" applyAlignment="1" applyProtection="1">
      <alignment horizontal="center" vertical="center" wrapText="1"/>
      <protection locked="0"/>
    </xf>
    <xf numFmtId="184" fontId="0" fillId="0" borderId="18" xfId="53" applyNumberFormat="1" applyFont="1" applyFill="1" applyBorder="1" applyAlignment="1">
      <alignment horizontal="center" vertical="center" wrapText="1"/>
    </xf>
    <xf numFmtId="184" fontId="0" fillId="0" borderId="15" xfId="53" applyNumberFormat="1" applyFont="1" applyFill="1" applyBorder="1" applyAlignment="1">
      <alignment horizontal="center" vertical="center" wrapText="1"/>
    </xf>
    <xf numFmtId="184" fontId="0" fillId="0" borderId="38" xfId="53" applyNumberFormat="1" applyFont="1" applyFill="1" applyBorder="1" applyAlignment="1">
      <alignment horizontal="center" vertical="center" wrapText="1"/>
    </xf>
    <xf numFmtId="184" fontId="0" fillId="0" borderId="30" xfId="53" applyNumberFormat="1" applyFont="1" applyFill="1" applyBorder="1" applyAlignment="1">
      <alignment horizontal="center" vertical="center" wrapText="1"/>
    </xf>
    <xf numFmtId="0" fontId="25" fillId="32" borderId="29" xfId="0" applyFont="1" applyFill="1" applyBorder="1" applyAlignment="1">
      <alignment horizontal="center" vertical="center" wrapText="1"/>
    </xf>
    <xf numFmtId="0" fontId="25" fillId="32" borderId="38" xfId="0" applyFont="1" applyFill="1" applyBorder="1" applyAlignment="1">
      <alignment horizontal="center" vertical="center" wrapText="1"/>
    </xf>
    <xf numFmtId="0" fontId="25" fillId="32" borderId="29" xfId="0" applyFont="1" applyFill="1" applyBorder="1" applyAlignment="1" quotePrefix="1">
      <alignment horizontal="center" vertical="center" wrapText="1"/>
    </xf>
    <xf numFmtId="0" fontId="25" fillId="32" borderId="38" xfId="0" applyFont="1" applyFill="1" applyBorder="1" applyAlignment="1" quotePrefix="1">
      <alignment horizontal="center" vertical="center" wrapText="1"/>
    </xf>
    <xf numFmtId="0" fontId="25" fillId="32" borderId="50" xfId="0" applyFont="1" applyFill="1" applyBorder="1" applyAlignment="1">
      <alignment horizontal="center" vertical="center" wrapText="1"/>
    </xf>
    <xf numFmtId="0" fontId="25" fillId="32" borderId="51" xfId="0" applyFont="1" applyFill="1" applyBorder="1" applyAlignment="1">
      <alignment horizontal="center" vertical="center" wrapText="1"/>
    </xf>
    <xf numFmtId="0" fontId="18" fillId="30" borderId="28" xfId="0" applyFont="1" applyFill="1" applyBorder="1" applyAlignment="1" applyProtection="1">
      <alignment horizontal="center" vertical="center" wrapText="1"/>
      <protection locked="0"/>
    </xf>
    <xf numFmtId="0" fontId="18" fillId="30" borderId="44" xfId="0" applyFont="1" applyFill="1" applyBorder="1" applyAlignment="1" applyProtection="1">
      <alignment horizontal="center" vertical="center" wrapText="1"/>
      <protection locked="0"/>
    </xf>
    <xf numFmtId="10" fontId="0" fillId="0" borderId="29" xfId="53" applyNumberFormat="1" applyFont="1" applyFill="1" applyBorder="1" applyAlignment="1">
      <alignment horizontal="center" vertical="center" wrapText="1"/>
    </xf>
    <xf numFmtId="10" fontId="0" fillId="0" borderId="30" xfId="53" applyNumberFormat="1" applyFont="1" applyFill="1" applyBorder="1" applyAlignment="1">
      <alignment horizontal="center" vertical="center" wrapText="1"/>
    </xf>
    <xf numFmtId="10" fontId="0" fillId="0" borderId="41" xfId="53" applyNumberFormat="1" applyFont="1" applyFill="1" applyBorder="1" applyAlignment="1">
      <alignment horizontal="center" vertical="center" wrapText="1"/>
    </xf>
    <xf numFmtId="10" fontId="0" fillId="0" borderId="38" xfId="53"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0" xfId="0" applyFont="1" applyFill="1" applyBorder="1" applyAlignment="1">
      <alignment horizontal="center" vertical="center" wrapText="1"/>
    </xf>
    <xf numFmtId="184" fontId="0" fillId="0" borderId="29" xfId="53" applyNumberFormat="1" applyFont="1" applyFill="1" applyBorder="1" applyAlignment="1">
      <alignment horizontal="center" vertical="center" wrapText="1"/>
    </xf>
    <xf numFmtId="184" fontId="0" fillId="0" borderId="15" xfId="55" applyNumberFormat="1" applyFont="1" applyFill="1" applyBorder="1" applyAlignment="1">
      <alignment horizontal="center" vertical="center"/>
    </xf>
    <xf numFmtId="184" fontId="0" fillId="0" borderId="29" xfId="55" applyNumberFormat="1" applyFont="1" applyFill="1" applyBorder="1" applyAlignment="1">
      <alignment horizontal="center" vertical="center"/>
    </xf>
    <xf numFmtId="184" fontId="0" fillId="0" borderId="30" xfId="55" applyNumberFormat="1" applyFont="1" applyFill="1" applyBorder="1" applyAlignment="1">
      <alignment horizontal="center" vertical="center"/>
    </xf>
    <xf numFmtId="10" fontId="0" fillId="0" borderId="29" xfId="55" applyNumberFormat="1" applyFont="1" applyFill="1" applyBorder="1" applyAlignment="1">
      <alignment horizontal="center" vertical="center"/>
    </xf>
    <xf numFmtId="10" fontId="0" fillId="0" borderId="30" xfId="55" applyNumberFormat="1" applyFont="1" applyFill="1" applyBorder="1" applyAlignment="1">
      <alignment horizontal="center" vertical="center"/>
    </xf>
    <xf numFmtId="0" fontId="51" fillId="0" borderId="15"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Millares 2" xfId="53"/>
    <cellStyle name="Currency" xfId="54"/>
    <cellStyle name="Currency [0]" xfId="55"/>
    <cellStyle name="Neutral" xfId="56"/>
    <cellStyle name="Normal 2" xfId="57"/>
    <cellStyle name="Normal 3"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400050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148"/>
  <sheetViews>
    <sheetView showGridLines="0" tabSelected="1" view="pageBreakPreview" zoomScale="80" zoomScaleNormal="30" zoomScaleSheetLayoutView="80" workbookViewId="0" topLeftCell="A1">
      <selection activeCell="B9" sqref="B9:B11"/>
    </sheetView>
  </sheetViews>
  <sheetFormatPr defaultColWidth="11.421875" defaultRowHeight="12.75"/>
  <cols>
    <col min="1" max="1" width="27.00390625" style="3" customWidth="1"/>
    <col min="2" max="2" width="30.7109375" style="21" customWidth="1"/>
    <col min="3" max="3" width="19.421875" style="3" customWidth="1"/>
    <col min="4" max="4" width="40.7109375" style="3" customWidth="1"/>
    <col min="5" max="5" width="12.7109375" style="3" customWidth="1"/>
    <col min="6" max="6" width="15.7109375" style="3" customWidth="1"/>
    <col min="7" max="7" width="24.7109375" style="21" customWidth="1"/>
    <col min="8" max="8" width="31.421875" style="21" customWidth="1"/>
    <col min="9" max="9" width="27.8515625" style="21" customWidth="1"/>
    <col min="10" max="10" width="12.7109375" style="3" customWidth="1"/>
    <col min="11" max="11" width="15.7109375" style="3" customWidth="1"/>
    <col min="12" max="12" width="21.28125" style="3" customWidth="1"/>
    <col min="13" max="13" width="25.140625" style="3" customWidth="1"/>
    <col min="14" max="14" width="35.00390625" style="5" customWidth="1"/>
    <col min="15" max="15" width="42.57421875" style="5" customWidth="1"/>
    <col min="16" max="16" width="17.421875" style="5" customWidth="1"/>
    <col min="17" max="17" width="28.140625" style="5" customWidth="1"/>
    <col min="18" max="19" width="23.00390625" style="5" customWidth="1"/>
    <col min="20" max="20" width="30.140625" style="3" customWidth="1"/>
    <col min="21" max="21" width="17.00390625" style="5" customWidth="1"/>
    <col min="22" max="26" width="30.7109375" style="11" customWidth="1"/>
    <col min="27" max="27" width="102.28125" style="11" customWidth="1"/>
    <col min="28" max="28" width="28.421875" style="3" customWidth="1"/>
    <col min="29" max="29" width="11.421875" style="2" customWidth="1"/>
    <col min="30" max="84" width="11.421875" style="164" customWidth="1"/>
    <col min="85" max="16384" width="11.421875" style="2" customWidth="1"/>
  </cols>
  <sheetData>
    <row r="1" spans="1:28" s="24" customFormat="1" ht="18" customHeight="1">
      <c r="A1" s="303"/>
      <c r="B1" s="304"/>
      <c r="C1" s="209" t="s">
        <v>560</v>
      </c>
      <c r="D1" s="210"/>
      <c r="E1" s="210"/>
      <c r="F1" s="210"/>
      <c r="G1" s="210"/>
      <c r="H1" s="210"/>
      <c r="I1" s="210"/>
      <c r="J1" s="210"/>
      <c r="K1" s="210"/>
      <c r="L1" s="210"/>
      <c r="M1" s="210"/>
      <c r="N1" s="210"/>
      <c r="O1" s="210"/>
      <c r="P1" s="210"/>
      <c r="Q1" s="210"/>
      <c r="R1" s="210"/>
      <c r="S1" s="210"/>
      <c r="T1" s="210"/>
      <c r="U1" s="210"/>
      <c r="V1" s="210"/>
      <c r="W1" s="210"/>
      <c r="X1" s="210"/>
      <c r="Y1" s="210"/>
      <c r="Z1" s="210"/>
      <c r="AA1" s="211"/>
      <c r="AB1" s="117" t="s">
        <v>384</v>
      </c>
    </row>
    <row r="2" spans="1:28" s="24" customFormat="1" ht="15">
      <c r="A2" s="305"/>
      <c r="B2" s="170"/>
      <c r="C2" s="121"/>
      <c r="D2" s="122"/>
      <c r="E2" s="122"/>
      <c r="F2" s="122"/>
      <c r="G2" s="122"/>
      <c r="H2" s="122"/>
      <c r="I2" s="122"/>
      <c r="J2" s="122"/>
      <c r="K2" s="122"/>
      <c r="L2" s="122"/>
      <c r="M2" s="122"/>
      <c r="N2" s="122"/>
      <c r="O2" s="122"/>
      <c r="P2" s="122"/>
      <c r="Q2" s="122"/>
      <c r="R2" s="122"/>
      <c r="S2" s="122"/>
      <c r="T2" s="122"/>
      <c r="U2" s="122"/>
      <c r="V2" s="122"/>
      <c r="W2" s="122"/>
      <c r="X2" s="122"/>
      <c r="Y2" s="122"/>
      <c r="Z2" s="122"/>
      <c r="AA2" s="123"/>
      <c r="AB2" s="118" t="s">
        <v>557</v>
      </c>
    </row>
    <row r="3" spans="1:28" s="24" customFormat="1" ht="19.5" customHeight="1">
      <c r="A3" s="305"/>
      <c r="B3" s="170"/>
      <c r="C3" s="212" t="s">
        <v>2</v>
      </c>
      <c r="D3" s="213"/>
      <c r="E3" s="213"/>
      <c r="F3" s="213"/>
      <c r="G3" s="213"/>
      <c r="H3" s="213"/>
      <c r="I3" s="213"/>
      <c r="J3" s="213"/>
      <c r="K3" s="213"/>
      <c r="L3" s="213"/>
      <c r="M3" s="213"/>
      <c r="N3" s="213"/>
      <c r="O3" s="213"/>
      <c r="P3" s="213"/>
      <c r="Q3" s="213"/>
      <c r="R3" s="213"/>
      <c r="S3" s="213"/>
      <c r="T3" s="213"/>
      <c r="U3" s="213"/>
      <c r="V3" s="213"/>
      <c r="W3" s="213"/>
      <c r="X3" s="213"/>
      <c r="Y3" s="213"/>
      <c r="Z3" s="213"/>
      <c r="AA3" s="214"/>
      <c r="AB3" s="118" t="s">
        <v>558</v>
      </c>
    </row>
    <row r="4" spans="1:28" s="24" customFormat="1" ht="34.5" customHeight="1" thickBot="1">
      <c r="A4" s="306"/>
      <c r="B4" s="307"/>
      <c r="C4" s="215" t="s">
        <v>3</v>
      </c>
      <c r="D4" s="216"/>
      <c r="E4" s="216"/>
      <c r="F4" s="216"/>
      <c r="G4" s="216"/>
      <c r="H4" s="216"/>
      <c r="I4" s="216"/>
      <c r="J4" s="216"/>
      <c r="K4" s="216"/>
      <c r="L4" s="216"/>
      <c r="M4" s="216"/>
      <c r="N4" s="216"/>
      <c r="O4" s="216"/>
      <c r="P4" s="216"/>
      <c r="Q4" s="216"/>
      <c r="R4" s="216"/>
      <c r="S4" s="216"/>
      <c r="T4" s="216"/>
      <c r="U4" s="216"/>
      <c r="V4" s="216"/>
      <c r="W4" s="216"/>
      <c r="X4" s="216"/>
      <c r="Y4" s="216"/>
      <c r="Z4" s="216"/>
      <c r="AA4" s="217"/>
      <c r="AB4" s="119" t="s">
        <v>5</v>
      </c>
    </row>
    <row r="5" spans="1:28" s="25" customFormat="1" ht="15.75" thickBot="1">
      <c r="A5" s="218" t="s">
        <v>397</v>
      </c>
      <c r="B5" s="219"/>
      <c r="C5" s="219"/>
      <c r="D5" s="219"/>
      <c r="E5" s="219"/>
      <c r="F5" s="219"/>
      <c r="G5" s="220"/>
      <c r="H5" s="223" t="s">
        <v>398</v>
      </c>
      <c r="I5" s="223"/>
      <c r="J5" s="223"/>
      <c r="K5" s="223"/>
      <c r="L5" s="223"/>
      <c r="M5" s="223"/>
      <c r="N5" s="179"/>
      <c r="O5" s="180"/>
      <c r="P5" s="180"/>
      <c r="Q5" s="180"/>
      <c r="R5" s="180"/>
      <c r="S5" s="180"/>
      <c r="T5" s="180"/>
      <c r="U5" s="180"/>
      <c r="V5" s="180"/>
      <c r="W5" s="180"/>
      <c r="X5" s="180"/>
      <c r="Y5" s="180"/>
      <c r="Z5" s="180"/>
      <c r="AA5" s="180"/>
      <c r="AB5" s="181"/>
    </row>
    <row r="6" spans="1:28" s="25" customFormat="1" ht="15.75" customHeight="1" thickBot="1">
      <c r="A6" s="221" t="s">
        <v>559</v>
      </c>
      <c r="B6" s="222"/>
      <c r="C6" s="222"/>
      <c r="D6" s="222"/>
      <c r="E6" s="222"/>
      <c r="F6" s="222"/>
      <c r="G6" s="222"/>
      <c r="H6" s="222"/>
      <c r="I6" s="222"/>
      <c r="J6" s="222"/>
      <c r="K6" s="124"/>
      <c r="L6" s="229" t="s">
        <v>295</v>
      </c>
      <c r="M6" s="231"/>
      <c r="N6" s="231"/>
      <c r="O6" s="231"/>
      <c r="P6" s="231"/>
      <c r="Q6" s="231"/>
      <c r="R6" s="231"/>
      <c r="S6" s="231"/>
      <c r="T6" s="231"/>
      <c r="U6" s="231"/>
      <c r="V6" s="231"/>
      <c r="W6" s="231"/>
      <c r="X6" s="231"/>
      <c r="Y6" s="231"/>
      <c r="Z6" s="231"/>
      <c r="AA6" s="231"/>
      <c r="AB6" s="230"/>
    </row>
    <row r="7" spans="1:28" s="64" customFormat="1" ht="15.75" thickBot="1">
      <c r="A7" s="169"/>
      <c r="B7" s="169"/>
      <c r="C7" s="169"/>
      <c r="D7" s="169"/>
      <c r="E7" s="169"/>
      <c r="F7" s="169"/>
      <c r="G7" s="169"/>
      <c r="H7" s="125"/>
      <c r="I7" s="126"/>
      <c r="J7" s="126"/>
      <c r="K7" s="126"/>
      <c r="L7" s="126"/>
      <c r="M7" s="126"/>
      <c r="N7" s="126"/>
      <c r="O7" s="126"/>
      <c r="P7" s="126"/>
      <c r="Q7" s="126"/>
      <c r="R7" s="126"/>
      <c r="S7" s="126"/>
      <c r="T7" s="126"/>
      <c r="U7" s="126"/>
      <c r="V7" s="126"/>
      <c r="W7" s="126"/>
      <c r="X7" s="126"/>
      <c r="Y7" s="126"/>
      <c r="Z7" s="126"/>
      <c r="AA7" s="127"/>
      <c r="AB7" s="126"/>
    </row>
    <row r="8" spans="1:28" s="26" customFormat="1" ht="27.75" customHeight="1" thickBot="1">
      <c r="A8" s="316" t="s">
        <v>29</v>
      </c>
      <c r="B8" s="317"/>
      <c r="C8" s="317"/>
      <c r="D8" s="317"/>
      <c r="E8" s="317"/>
      <c r="F8" s="317"/>
      <c r="G8" s="317"/>
      <c r="H8" s="317"/>
      <c r="I8" s="317"/>
      <c r="J8" s="317"/>
      <c r="K8" s="318"/>
      <c r="L8" s="231" t="s">
        <v>15</v>
      </c>
      <c r="M8" s="231"/>
      <c r="N8" s="230"/>
      <c r="O8" s="229" t="s">
        <v>30</v>
      </c>
      <c r="P8" s="231"/>
      <c r="Q8" s="230"/>
      <c r="R8" s="229" t="s">
        <v>393</v>
      </c>
      <c r="S8" s="230"/>
      <c r="T8" s="229" t="s">
        <v>394</v>
      </c>
      <c r="U8" s="231"/>
      <c r="V8" s="231"/>
      <c r="W8" s="231"/>
      <c r="X8" s="230"/>
      <c r="Y8" s="229" t="s">
        <v>395</v>
      </c>
      <c r="Z8" s="231"/>
      <c r="AA8" s="128" t="s">
        <v>396</v>
      </c>
      <c r="AB8" s="128" t="s">
        <v>16</v>
      </c>
    </row>
    <row r="9" spans="1:28" s="24" customFormat="1" ht="16.5" customHeight="1" thickBot="1">
      <c r="A9" s="224" t="s">
        <v>17</v>
      </c>
      <c r="B9" s="224" t="s">
        <v>18</v>
      </c>
      <c r="C9" s="224" t="s">
        <v>19</v>
      </c>
      <c r="D9" s="310" t="s">
        <v>20</v>
      </c>
      <c r="E9" s="311"/>
      <c r="F9" s="312"/>
      <c r="G9" s="224" t="s">
        <v>21</v>
      </c>
      <c r="H9" s="224" t="s">
        <v>22</v>
      </c>
      <c r="I9" s="313" t="s">
        <v>23</v>
      </c>
      <c r="J9" s="314"/>
      <c r="K9" s="315"/>
      <c r="L9" s="129">
        <v>1</v>
      </c>
      <c r="M9" s="129">
        <v>2</v>
      </c>
      <c r="N9" s="129">
        <v>3</v>
      </c>
      <c r="O9" s="129">
        <v>4</v>
      </c>
      <c r="P9" s="129">
        <v>5</v>
      </c>
      <c r="Q9" s="129">
        <v>6</v>
      </c>
      <c r="R9" s="129">
        <v>7</v>
      </c>
      <c r="S9" s="129">
        <v>8</v>
      </c>
      <c r="T9" s="129">
        <v>9</v>
      </c>
      <c r="U9" s="129">
        <v>10</v>
      </c>
      <c r="V9" s="129">
        <v>11</v>
      </c>
      <c r="W9" s="129">
        <v>12</v>
      </c>
      <c r="X9" s="129">
        <v>13</v>
      </c>
      <c r="Y9" s="129">
        <v>14</v>
      </c>
      <c r="Z9" s="129">
        <v>15</v>
      </c>
      <c r="AA9" s="129">
        <v>16</v>
      </c>
      <c r="AB9" s="129">
        <v>17</v>
      </c>
    </row>
    <row r="10" spans="1:28" s="27" customFormat="1" ht="40.5" customHeight="1" thickBot="1">
      <c r="A10" s="226"/>
      <c r="B10" s="226"/>
      <c r="C10" s="226"/>
      <c r="D10" s="224" t="s">
        <v>24</v>
      </c>
      <c r="E10" s="224" t="s">
        <v>25</v>
      </c>
      <c r="F10" s="224" t="s">
        <v>26</v>
      </c>
      <c r="G10" s="226"/>
      <c r="H10" s="226"/>
      <c r="I10" s="224" t="s">
        <v>24</v>
      </c>
      <c r="J10" s="224" t="s">
        <v>27</v>
      </c>
      <c r="K10" s="224" t="s">
        <v>28</v>
      </c>
      <c r="L10" s="207" t="s">
        <v>4</v>
      </c>
      <c r="M10" s="207" t="s">
        <v>6</v>
      </c>
      <c r="N10" s="207" t="s">
        <v>7</v>
      </c>
      <c r="O10" s="207" t="s">
        <v>33</v>
      </c>
      <c r="P10" s="207" t="s">
        <v>32</v>
      </c>
      <c r="Q10" s="207" t="s">
        <v>31</v>
      </c>
      <c r="R10" s="227" t="s">
        <v>385</v>
      </c>
      <c r="S10" s="58" t="s">
        <v>387</v>
      </c>
      <c r="T10" s="232" t="s">
        <v>8</v>
      </c>
      <c r="U10" s="232" t="s">
        <v>1</v>
      </c>
      <c r="V10" s="232" t="s">
        <v>10</v>
      </c>
      <c r="W10" s="227" t="s">
        <v>388</v>
      </c>
      <c r="X10" s="130" t="s">
        <v>387</v>
      </c>
      <c r="Y10" s="227" t="s">
        <v>389</v>
      </c>
      <c r="Z10" s="227" t="s">
        <v>390</v>
      </c>
      <c r="AA10" s="227" t="s">
        <v>391</v>
      </c>
      <c r="AB10" s="207" t="s">
        <v>0</v>
      </c>
    </row>
    <row r="11" spans="1:28" s="27" customFormat="1" ht="40.5" customHeight="1" thickBot="1">
      <c r="A11" s="225"/>
      <c r="B11" s="225"/>
      <c r="C11" s="225"/>
      <c r="D11" s="225"/>
      <c r="E11" s="225"/>
      <c r="F11" s="225"/>
      <c r="G11" s="225"/>
      <c r="H11" s="225"/>
      <c r="I11" s="225"/>
      <c r="J11" s="225"/>
      <c r="K11" s="225"/>
      <c r="L11" s="208"/>
      <c r="M11" s="208"/>
      <c r="N11" s="208"/>
      <c r="O11" s="208"/>
      <c r="P11" s="208"/>
      <c r="Q11" s="208"/>
      <c r="R11" s="228"/>
      <c r="S11" s="131" t="s">
        <v>386</v>
      </c>
      <c r="T11" s="233"/>
      <c r="U11" s="233"/>
      <c r="V11" s="233"/>
      <c r="W11" s="228"/>
      <c r="X11" s="132" t="s">
        <v>392</v>
      </c>
      <c r="Y11" s="228"/>
      <c r="Z11" s="228"/>
      <c r="AA11" s="228"/>
      <c r="AB11" s="208"/>
    </row>
    <row r="12" spans="1:84" s="19" customFormat="1" ht="85.5" customHeight="1" thickBot="1">
      <c r="A12" s="269" t="s">
        <v>34</v>
      </c>
      <c r="B12" s="270" t="s">
        <v>35</v>
      </c>
      <c r="C12" s="271" t="s">
        <v>36</v>
      </c>
      <c r="D12" s="272" t="s">
        <v>152</v>
      </c>
      <c r="E12" s="35" t="s">
        <v>51</v>
      </c>
      <c r="F12" s="33">
        <v>0.9</v>
      </c>
      <c r="G12" s="271" t="s">
        <v>37</v>
      </c>
      <c r="H12" s="271" t="s">
        <v>38</v>
      </c>
      <c r="I12" s="150" t="s">
        <v>346</v>
      </c>
      <c r="J12" s="33" t="s">
        <v>39</v>
      </c>
      <c r="K12" s="34">
        <v>0.9</v>
      </c>
      <c r="L12" s="273">
        <v>2020630010022</v>
      </c>
      <c r="M12" s="262" t="s">
        <v>159</v>
      </c>
      <c r="N12" s="263" t="s">
        <v>160</v>
      </c>
      <c r="O12" s="148" t="s">
        <v>347</v>
      </c>
      <c r="P12" s="35">
        <v>0.78</v>
      </c>
      <c r="Q12" s="33">
        <v>0.9</v>
      </c>
      <c r="R12" s="33">
        <v>0.92</v>
      </c>
      <c r="S12" s="65">
        <v>1</v>
      </c>
      <c r="T12" s="264" t="s">
        <v>516</v>
      </c>
      <c r="U12" s="263" t="s">
        <v>275</v>
      </c>
      <c r="V12" s="268">
        <v>125000000</v>
      </c>
      <c r="W12" s="203">
        <v>79058000</v>
      </c>
      <c r="X12" s="266">
        <f>W12/V12</f>
        <v>0.632464</v>
      </c>
      <c r="Y12" s="133"/>
      <c r="Z12" s="133"/>
      <c r="AA12" s="141" t="s">
        <v>494</v>
      </c>
      <c r="AB12" s="260" t="s">
        <v>172</v>
      </c>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row>
    <row r="13" spans="1:84" s="19" customFormat="1" ht="57" customHeight="1" thickBot="1">
      <c r="A13" s="242"/>
      <c r="B13" s="243"/>
      <c r="C13" s="246"/>
      <c r="D13" s="245"/>
      <c r="E13" s="89" t="s">
        <v>383</v>
      </c>
      <c r="F13" s="89">
        <v>0.9</v>
      </c>
      <c r="G13" s="246"/>
      <c r="H13" s="246"/>
      <c r="I13" s="151" t="s">
        <v>348</v>
      </c>
      <c r="J13" s="89" t="s">
        <v>39</v>
      </c>
      <c r="K13" s="90">
        <v>0.9</v>
      </c>
      <c r="L13" s="248"/>
      <c r="M13" s="234"/>
      <c r="N13" s="238"/>
      <c r="O13" s="149" t="s">
        <v>349</v>
      </c>
      <c r="P13" s="91">
        <v>0.78</v>
      </c>
      <c r="Q13" s="89">
        <v>0.9</v>
      </c>
      <c r="R13" s="89">
        <v>1</v>
      </c>
      <c r="S13" s="65">
        <v>1</v>
      </c>
      <c r="T13" s="265"/>
      <c r="U13" s="238"/>
      <c r="V13" s="256"/>
      <c r="W13" s="204"/>
      <c r="X13" s="267"/>
      <c r="Y13" s="134"/>
      <c r="Z13" s="134"/>
      <c r="AA13" s="142" t="s">
        <v>495</v>
      </c>
      <c r="AB13" s="240"/>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row>
    <row r="14" spans="1:84" s="19" customFormat="1" ht="38.25">
      <c r="A14" s="242"/>
      <c r="B14" s="243"/>
      <c r="C14" s="246"/>
      <c r="D14" s="245"/>
      <c r="E14" s="255" t="s">
        <v>51</v>
      </c>
      <c r="F14" s="253">
        <v>0.9</v>
      </c>
      <c r="G14" s="246"/>
      <c r="H14" s="246"/>
      <c r="I14" s="261" t="s">
        <v>350</v>
      </c>
      <c r="J14" s="253" t="s">
        <v>39</v>
      </c>
      <c r="K14" s="254">
        <v>0.9</v>
      </c>
      <c r="L14" s="248"/>
      <c r="M14" s="234"/>
      <c r="N14" s="238"/>
      <c r="O14" s="149" t="s">
        <v>351</v>
      </c>
      <c r="P14" s="255">
        <v>0.78</v>
      </c>
      <c r="Q14" s="253">
        <v>0.9</v>
      </c>
      <c r="R14" s="195">
        <v>1</v>
      </c>
      <c r="S14" s="198">
        <v>1</v>
      </c>
      <c r="T14" s="265"/>
      <c r="U14" s="238"/>
      <c r="V14" s="256"/>
      <c r="W14" s="204"/>
      <c r="X14" s="267"/>
      <c r="Y14" s="134"/>
      <c r="Z14" s="134"/>
      <c r="AA14" s="319" t="s">
        <v>496</v>
      </c>
      <c r="AB14" s="240"/>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row>
    <row r="15" spans="1:84" s="19" customFormat="1" ht="38.25">
      <c r="A15" s="242"/>
      <c r="B15" s="243"/>
      <c r="C15" s="246"/>
      <c r="D15" s="245"/>
      <c r="E15" s="253"/>
      <c r="F15" s="253"/>
      <c r="G15" s="246"/>
      <c r="H15" s="246"/>
      <c r="I15" s="261"/>
      <c r="J15" s="253"/>
      <c r="K15" s="254"/>
      <c r="L15" s="248"/>
      <c r="M15" s="234"/>
      <c r="N15" s="238"/>
      <c r="O15" s="149" t="s">
        <v>352</v>
      </c>
      <c r="P15" s="255"/>
      <c r="Q15" s="253"/>
      <c r="R15" s="196"/>
      <c r="S15" s="199"/>
      <c r="T15" s="265"/>
      <c r="U15" s="238"/>
      <c r="V15" s="256"/>
      <c r="W15" s="204"/>
      <c r="X15" s="267"/>
      <c r="Y15" s="134"/>
      <c r="Z15" s="134"/>
      <c r="AA15" s="320"/>
      <c r="AB15" s="240"/>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row>
    <row r="16" spans="1:84" s="19" customFormat="1" ht="26.25" thickBot="1">
      <c r="A16" s="242"/>
      <c r="B16" s="243"/>
      <c r="C16" s="246"/>
      <c r="D16" s="245"/>
      <c r="E16" s="253"/>
      <c r="F16" s="253"/>
      <c r="G16" s="246"/>
      <c r="H16" s="246"/>
      <c r="I16" s="261"/>
      <c r="J16" s="253"/>
      <c r="K16" s="254"/>
      <c r="L16" s="248"/>
      <c r="M16" s="234"/>
      <c r="N16" s="238"/>
      <c r="O16" s="149" t="s">
        <v>353</v>
      </c>
      <c r="P16" s="255"/>
      <c r="Q16" s="253"/>
      <c r="R16" s="197"/>
      <c r="S16" s="200"/>
      <c r="T16" s="251"/>
      <c r="U16" s="238"/>
      <c r="V16" s="256"/>
      <c r="W16" s="205"/>
      <c r="X16" s="258"/>
      <c r="Y16" s="134"/>
      <c r="Z16" s="134"/>
      <c r="AA16" s="321"/>
      <c r="AB16" s="240"/>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row>
    <row r="17" spans="1:84" s="19" customFormat="1" ht="51">
      <c r="A17" s="242" t="s">
        <v>34</v>
      </c>
      <c r="B17" s="243" t="s">
        <v>35</v>
      </c>
      <c r="C17" s="246" t="s">
        <v>36</v>
      </c>
      <c r="D17" s="246" t="s">
        <v>40</v>
      </c>
      <c r="E17" s="253">
        <v>1</v>
      </c>
      <c r="F17" s="253">
        <v>1</v>
      </c>
      <c r="G17" s="246" t="s">
        <v>37</v>
      </c>
      <c r="H17" s="246" t="s">
        <v>41</v>
      </c>
      <c r="I17" s="252" t="s">
        <v>154</v>
      </c>
      <c r="J17" s="253">
        <v>1</v>
      </c>
      <c r="K17" s="254">
        <v>1</v>
      </c>
      <c r="L17" s="248">
        <v>2020630010026</v>
      </c>
      <c r="M17" s="238" t="s">
        <v>161</v>
      </c>
      <c r="N17" s="238" t="s">
        <v>162</v>
      </c>
      <c r="O17" s="36" t="s">
        <v>354</v>
      </c>
      <c r="P17" s="259">
        <v>1</v>
      </c>
      <c r="Q17" s="253">
        <v>1</v>
      </c>
      <c r="R17" s="195">
        <v>1</v>
      </c>
      <c r="S17" s="198">
        <f aca="true" t="shared" si="0" ref="S17:S76">R17/Q17</f>
        <v>1</v>
      </c>
      <c r="T17" s="250" t="s">
        <v>517</v>
      </c>
      <c r="U17" s="238" t="s">
        <v>275</v>
      </c>
      <c r="V17" s="256">
        <v>62000000</v>
      </c>
      <c r="W17" s="206">
        <v>21600000</v>
      </c>
      <c r="X17" s="257">
        <f>W17/V17</f>
        <v>0.34838709677419355</v>
      </c>
      <c r="Y17" s="134"/>
      <c r="Z17" s="134"/>
      <c r="AA17" s="322" t="s">
        <v>497</v>
      </c>
      <c r="AB17" s="240" t="s">
        <v>172</v>
      </c>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row>
    <row r="18" spans="1:84" s="19" customFormat="1" ht="26.25" thickBot="1">
      <c r="A18" s="242"/>
      <c r="B18" s="243"/>
      <c r="C18" s="246"/>
      <c r="D18" s="246"/>
      <c r="E18" s="253"/>
      <c r="F18" s="253"/>
      <c r="G18" s="246"/>
      <c r="H18" s="246"/>
      <c r="I18" s="252"/>
      <c r="J18" s="253"/>
      <c r="K18" s="254"/>
      <c r="L18" s="248"/>
      <c r="M18" s="238"/>
      <c r="N18" s="238"/>
      <c r="O18" s="36" t="s">
        <v>355</v>
      </c>
      <c r="P18" s="259"/>
      <c r="Q18" s="253"/>
      <c r="R18" s="197"/>
      <c r="S18" s="200"/>
      <c r="T18" s="251"/>
      <c r="U18" s="238"/>
      <c r="V18" s="256"/>
      <c r="W18" s="205"/>
      <c r="X18" s="258"/>
      <c r="Y18" s="134"/>
      <c r="Z18" s="134"/>
      <c r="AA18" s="323"/>
      <c r="AB18" s="240"/>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row>
    <row r="19" spans="1:84" s="19" customFormat="1" ht="102.75" thickBot="1">
      <c r="A19" s="54" t="s">
        <v>34</v>
      </c>
      <c r="B19" s="243" t="s">
        <v>35</v>
      </c>
      <c r="C19" s="244" t="s">
        <v>42</v>
      </c>
      <c r="D19" s="245" t="s">
        <v>152</v>
      </c>
      <c r="E19" s="53">
        <v>1</v>
      </c>
      <c r="F19" s="89">
        <v>1</v>
      </c>
      <c r="G19" s="246" t="s">
        <v>37</v>
      </c>
      <c r="H19" s="246" t="s">
        <v>155</v>
      </c>
      <c r="I19" s="22" t="s">
        <v>356</v>
      </c>
      <c r="J19" s="53">
        <v>1</v>
      </c>
      <c r="K19" s="90">
        <v>1</v>
      </c>
      <c r="L19" s="247">
        <v>2020630010023</v>
      </c>
      <c r="M19" s="234" t="s">
        <v>163</v>
      </c>
      <c r="N19" s="238" t="s">
        <v>164</v>
      </c>
      <c r="O19" s="36" t="s">
        <v>357</v>
      </c>
      <c r="P19" s="20" t="s">
        <v>272</v>
      </c>
      <c r="Q19" s="112">
        <v>1</v>
      </c>
      <c r="R19" s="112">
        <v>0.7</v>
      </c>
      <c r="S19" s="65">
        <f>R19/Q19</f>
        <v>0.7</v>
      </c>
      <c r="T19" s="235" t="s">
        <v>518</v>
      </c>
      <c r="U19" s="238" t="s">
        <v>275</v>
      </c>
      <c r="V19" s="239">
        <v>300000000</v>
      </c>
      <c r="W19" s="186">
        <v>225000000</v>
      </c>
      <c r="X19" s="182">
        <f>W19/V19</f>
        <v>0.75</v>
      </c>
      <c r="Y19" s="59"/>
      <c r="Z19" s="59"/>
      <c r="AA19" s="143" t="s">
        <v>498</v>
      </c>
      <c r="AB19" s="240" t="s">
        <v>172</v>
      </c>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row>
    <row r="20" spans="1:84" s="19" customFormat="1" ht="77.25" thickBot="1">
      <c r="A20" s="242"/>
      <c r="B20" s="243"/>
      <c r="C20" s="244"/>
      <c r="D20" s="245"/>
      <c r="E20" s="53">
        <v>1</v>
      </c>
      <c r="F20" s="89">
        <v>1</v>
      </c>
      <c r="G20" s="246"/>
      <c r="H20" s="246"/>
      <c r="I20" s="22" t="s">
        <v>358</v>
      </c>
      <c r="J20" s="53">
        <v>1</v>
      </c>
      <c r="K20" s="90">
        <v>1</v>
      </c>
      <c r="L20" s="247"/>
      <c r="M20" s="234"/>
      <c r="N20" s="238"/>
      <c r="O20" s="36" t="s">
        <v>359</v>
      </c>
      <c r="P20" s="20" t="s">
        <v>173</v>
      </c>
      <c r="Q20" s="37">
        <v>1</v>
      </c>
      <c r="R20" s="37">
        <v>1</v>
      </c>
      <c r="S20" s="65">
        <f t="shared" si="0"/>
        <v>1</v>
      </c>
      <c r="T20" s="236"/>
      <c r="U20" s="238"/>
      <c r="V20" s="239"/>
      <c r="W20" s="187"/>
      <c r="X20" s="183"/>
      <c r="Y20" s="59"/>
      <c r="Z20" s="59"/>
      <c r="AA20" s="143" t="s">
        <v>499</v>
      </c>
      <c r="AB20" s="240"/>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row>
    <row r="21" spans="1:84" s="19" customFormat="1" ht="128.25" thickBot="1">
      <c r="A21" s="242"/>
      <c r="B21" s="243"/>
      <c r="C21" s="244"/>
      <c r="D21" s="245"/>
      <c r="E21" s="89" t="s">
        <v>383</v>
      </c>
      <c r="F21" s="89">
        <v>1</v>
      </c>
      <c r="G21" s="246"/>
      <c r="H21" s="246"/>
      <c r="I21" s="22" t="s">
        <v>360</v>
      </c>
      <c r="J21" s="89" t="s">
        <v>39</v>
      </c>
      <c r="K21" s="90">
        <v>1</v>
      </c>
      <c r="L21" s="247"/>
      <c r="M21" s="234"/>
      <c r="N21" s="238"/>
      <c r="O21" s="36" t="s">
        <v>361</v>
      </c>
      <c r="P21" s="41" t="s">
        <v>311</v>
      </c>
      <c r="Q21" s="37">
        <v>1</v>
      </c>
      <c r="R21" s="37">
        <v>0.33</v>
      </c>
      <c r="S21" s="65">
        <f t="shared" si="0"/>
        <v>0.33</v>
      </c>
      <c r="T21" s="236"/>
      <c r="U21" s="238"/>
      <c r="V21" s="239"/>
      <c r="W21" s="187"/>
      <c r="X21" s="183"/>
      <c r="Y21" s="59"/>
      <c r="Z21" s="59"/>
      <c r="AA21" s="143" t="s">
        <v>500</v>
      </c>
      <c r="AB21" s="240"/>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row>
    <row r="22" spans="1:84" s="19" customFormat="1" ht="63.75">
      <c r="A22" s="242"/>
      <c r="B22" s="243"/>
      <c r="C22" s="244"/>
      <c r="D22" s="245"/>
      <c r="E22" s="255" t="s">
        <v>51</v>
      </c>
      <c r="F22" s="253">
        <v>1</v>
      </c>
      <c r="G22" s="246"/>
      <c r="H22" s="246"/>
      <c r="I22" s="252" t="s">
        <v>362</v>
      </c>
      <c r="J22" s="253" t="s">
        <v>39</v>
      </c>
      <c r="K22" s="254">
        <v>1</v>
      </c>
      <c r="L22" s="247"/>
      <c r="M22" s="234"/>
      <c r="N22" s="238"/>
      <c r="O22" s="36" t="s">
        <v>363</v>
      </c>
      <c r="P22" s="238" t="s">
        <v>39</v>
      </c>
      <c r="Q22" s="234" t="s">
        <v>364</v>
      </c>
      <c r="R22" s="201">
        <v>0.94</v>
      </c>
      <c r="S22" s="198">
        <f t="shared" si="0"/>
        <v>0.94</v>
      </c>
      <c r="T22" s="236"/>
      <c r="U22" s="238"/>
      <c r="V22" s="239"/>
      <c r="W22" s="187"/>
      <c r="X22" s="183"/>
      <c r="Y22" s="59"/>
      <c r="Z22" s="59"/>
      <c r="AA22" s="324" t="s">
        <v>501</v>
      </c>
      <c r="AB22" s="240"/>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row>
    <row r="23" spans="1:84" s="19" customFormat="1" ht="39" thickBot="1">
      <c r="A23" s="242"/>
      <c r="B23" s="243"/>
      <c r="C23" s="244"/>
      <c r="D23" s="245"/>
      <c r="E23" s="253"/>
      <c r="F23" s="253"/>
      <c r="G23" s="246"/>
      <c r="H23" s="246"/>
      <c r="I23" s="252"/>
      <c r="J23" s="253"/>
      <c r="K23" s="254"/>
      <c r="L23" s="247"/>
      <c r="M23" s="234"/>
      <c r="N23" s="238"/>
      <c r="O23" s="36" t="s">
        <v>365</v>
      </c>
      <c r="P23" s="238"/>
      <c r="Q23" s="238"/>
      <c r="R23" s="202"/>
      <c r="S23" s="200"/>
      <c r="T23" s="236"/>
      <c r="U23" s="238"/>
      <c r="V23" s="239"/>
      <c r="W23" s="187"/>
      <c r="X23" s="183"/>
      <c r="Y23" s="59"/>
      <c r="Z23" s="59"/>
      <c r="AA23" s="325"/>
      <c r="AB23" s="240"/>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row>
    <row r="24" spans="1:84" s="19" customFormat="1" ht="77.25" thickBot="1">
      <c r="A24" s="242"/>
      <c r="B24" s="243"/>
      <c r="C24" s="244"/>
      <c r="D24" s="245"/>
      <c r="E24" s="91" t="s">
        <v>51</v>
      </c>
      <c r="F24" s="89">
        <v>1</v>
      </c>
      <c r="G24" s="246"/>
      <c r="H24" s="246"/>
      <c r="I24" s="22" t="s">
        <v>366</v>
      </c>
      <c r="J24" s="89" t="s">
        <v>39</v>
      </c>
      <c r="K24" s="90">
        <v>1</v>
      </c>
      <c r="L24" s="247"/>
      <c r="M24" s="234"/>
      <c r="N24" s="238"/>
      <c r="O24" s="36" t="s">
        <v>367</v>
      </c>
      <c r="P24" s="20" t="s">
        <v>39</v>
      </c>
      <c r="Q24" s="37">
        <v>1</v>
      </c>
      <c r="R24" s="37">
        <v>1</v>
      </c>
      <c r="S24" s="65">
        <f t="shared" si="0"/>
        <v>1</v>
      </c>
      <c r="T24" s="236"/>
      <c r="U24" s="238"/>
      <c r="V24" s="239"/>
      <c r="W24" s="187"/>
      <c r="X24" s="183"/>
      <c r="Y24" s="59"/>
      <c r="Z24" s="59"/>
      <c r="AA24" s="143" t="s">
        <v>502</v>
      </c>
      <c r="AB24" s="240"/>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row>
    <row r="25" spans="1:84" s="19" customFormat="1" ht="51.75" thickBot="1">
      <c r="A25" s="242"/>
      <c r="B25" s="243"/>
      <c r="C25" s="244"/>
      <c r="D25" s="245"/>
      <c r="E25" s="91" t="s">
        <v>51</v>
      </c>
      <c r="F25" s="89">
        <v>1</v>
      </c>
      <c r="G25" s="246"/>
      <c r="H25" s="246"/>
      <c r="I25" s="151" t="s">
        <v>368</v>
      </c>
      <c r="J25" s="89" t="s">
        <v>39</v>
      </c>
      <c r="K25" s="90">
        <v>1</v>
      </c>
      <c r="L25" s="247"/>
      <c r="M25" s="234"/>
      <c r="N25" s="238"/>
      <c r="O25" s="36" t="s">
        <v>369</v>
      </c>
      <c r="P25" s="20" t="s">
        <v>39</v>
      </c>
      <c r="Q25" s="37">
        <v>1</v>
      </c>
      <c r="R25" s="37">
        <v>0.33</v>
      </c>
      <c r="S25" s="65">
        <f t="shared" si="0"/>
        <v>0.33</v>
      </c>
      <c r="T25" s="237"/>
      <c r="U25" s="238"/>
      <c r="V25" s="239"/>
      <c r="W25" s="188"/>
      <c r="X25" s="184"/>
      <c r="Y25" s="59"/>
      <c r="Z25" s="59"/>
      <c r="AA25" s="143" t="s">
        <v>503</v>
      </c>
      <c r="AB25" s="240"/>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row>
    <row r="26" spans="1:84" s="19" customFormat="1" ht="39" thickBot="1">
      <c r="A26" s="242" t="s">
        <v>34</v>
      </c>
      <c r="B26" s="243" t="s">
        <v>35</v>
      </c>
      <c r="C26" s="246" t="s">
        <v>43</v>
      </c>
      <c r="D26" s="246" t="s">
        <v>40</v>
      </c>
      <c r="E26" s="89">
        <v>1</v>
      </c>
      <c r="F26" s="89">
        <v>1</v>
      </c>
      <c r="G26" s="246" t="s">
        <v>37</v>
      </c>
      <c r="H26" s="246" t="s">
        <v>44</v>
      </c>
      <c r="I26" s="22" t="s">
        <v>45</v>
      </c>
      <c r="J26" s="38">
        <v>48</v>
      </c>
      <c r="K26" s="39">
        <v>48</v>
      </c>
      <c r="L26" s="248">
        <v>2020630010030</v>
      </c>
      <c r="M26" s="249" t="s">
        <v>165</v>
      </c>
      <c r="N26" s="238" t="s">
        <v>168</v>
      </c>
      <c r="O26" s="36" t="s">
        <v>370</v>
      </c>
      <c r="P26" s="20">
        <v>12</v>
      </c>
      <c r="Q26" s="20">
        <v>12</v>
      </c>
      <c r="R26" s="20">
        <v>6</v>
      </c>
      <c r="S26" s="65">
        <f t="shared" si="0"/>
        <v>0.5</v>
      </c>
      <c r="T26" s="250" t="s">
        <v>519</v>
      </c>
      <c r="U26" s="238" t="s">
        <v>276</v>
      </c>
      <c r="V26" s="241">
        <v>149186536684</v>
      </c>
      <c r="W26" s="189">
        <v>139593829751</v>
      </c>
      <c r="X26" s="308">
        <f>W26/V26</f>
        <v>0.9356999153796376</v>
      </c>
      <c r="Y26" s="135"/>
      <c r="Z26" s="135"/>
      <c r="AA26" s="144" t="s">
        <v>504</v>
      </c>
      <c r="AB26" s="240" t="s">
        <v>172</v>
      </c>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row>
    <row r="27" spans="1:84" s="19" customFormat="1" ht="64.5" thickBot="1">
      <c r="A27" s="242"/>
      <c r="B27" s="243"/>
      <c r="C27" s="246"/>
      <c r="D27" s="246"/>
      <c r="E27" s="42" t="s">
        <v>51</v>
      </c>
      <c r="F27" s="89">
        <v>1</v>
      </c>
      <c r="G27" s="246"/>
      <c r="H27" s="246"/>
      <c r="I27" s="22" t="s">
        <v>371</v>
      </c>
      <c r="J27" s="38" t="s">
        <v>39</v>
      </c>
      <c r="K27" s="90">
        <v>1</v>
      </c>
      <c r="L27" s="248"/>
      <c r="M27" s="249"/>
      <c r="N27" s="238"/>
      <c r="O27" s="36" t="s">
        <v>372</v>
      </c>
      <c r="P27" s="20" t="s">
        <v>39</v>
      </c>
      <c r="Q27" s="37">
        <v>1</v>
      </c>
      <c r="R27" s="37">
        <v>0.5</v>
      </c>
      <c r="S27" s="65">
        <f t="shared" si="0"/>
        <v>0.5</v>
      </c>
      <c r="T27" s="251"/>
      <c r="U27" s="238"/>
      <c r="V27" s="241"/>
      <c r="W27" s="190"/>
      <c r="X27" s="309"/>
      <c r="Y27" s="135"/>
      <c r="Z27" s="135"/>
      <c r="AA27" s="144" t="s">
        <v>505</v>
      </c>
      <c r="AB27" s="240"/>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row>
    <row r="28" spans="1:84" s="19" customFormat="1" ht="77.25" thickBot="1">
      <c r="A28" s="85" t="s">
        <v>34</v>
      </c>
      <c r="B28" s="86" t="s">
        <v>46</v>
      </c>
      <c r="C28" s="87" t="s">
        <v>47</v>
      </c>
      <c r="D28" s="88" t="s">
        <v>48</v>
      </c>
      <c r="E28" s="37">
        <v>1</v>
      </c>
      <c r="F28" s="89">
        <v>1</v>
      </c>
      <c r="G28" s="88" t="s">
        <v>49</v>
      </c>
      <c r="H28" s="88" t="s">
        <v>50</v>
      </c>
      <c r="I28" s="151" t="s">
        <v>156</v>
      </c>
      <c r="J28" s="37">
        <v>0.99</v>
      </c>
      <c r="K28" s="90">
        <v>0.98</v>
      </c>
      <c r="L28" s="52">
        <v>2020630010028</v>
      </c>
      <c r="M28" s="41" t="s">
        <v>167</v>
      </c>
      <c r="N28" s="20" t="s">
        <v>169</v>
      </c>
      <c r="O28" s="36" t="s">
        <v>373</v>
      </c>
      <c r="P28" s="37">
        <v>0.99</v>
      </c>
      <c r="Q28" s="37">
        <v>0.98</v>
      </c>
      <c r="R28" s="37">
        <v>0.99</v>
      </c>
      <c r="S28" s="65">
        <v>1</v>
      </c>
      <c r="T28" s="47" t="s">
        <v>520</v>
      </c>
      <c r="U28" s="20" t="s">
        <v>277</v>
      </c>
      <c r="V28" s="23">
        <v>18849338</v>
      </c>
      <c r="W28" s="59">
        <v>8816338</v>
      </c>
      <c r="X28" s="74">
        <f>W28/V28</f>
        <v>0.4677266649895079</v>
      </c>
      <c r="Y28" s="59"/>
      <c r="Z28" s="59"/>
      <c r="AA28" s="143" t="s">
        <v>506</v>
      </c>
      <c r="AB28" s="31" t="s">
        <v>172</v>
      </c>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row>
    <row r="29" spans="1:84" s="19" customFormat="1" ht="153.75" thickBot="1">
      <c r="A29" s="242" t="s">
        <v>34</v>
      </c>
      <c r="B29" s="243" t="s">
        <v>35</v>
      </c>
      <c r="C29" s="244" t="s">
        <v>42</v>
      </c>
      <c r="D29" s="245" t="s">
        <v>152</v>
      </c>
      <c r="E29" s="91" t="s">
        <v>51</v>
      </c>
      <c r="F29" s="37">
        <v>0.9</v>
      </c>
      <c r="G29" s="246" t="s">
        <v>52</v>
      </c>
      <c r="H29" s="246" t="s">
        <v>53</v>
      </c>
      <c r="I29" s="17" t="s">
        <v>374</v>
      </c>
      <c r="J29" s="91" t="s">
        <v>39</v>
      </c>
      <c r="K29" s="55">
        <v>0.9</v>
      </c>
      <c r="L29" s="247">
        <v>2020630010027</v>
      </c>
      <c r="M29" s="238" t="s">
        <v>166</v>
      </c>
      <c r="N29" s="234" t="s">
        <v>294</v>
      </c>
      <c r="O29" s="36" t="s">
        <v>375</v>
      </c>
      <c r="P29" s="89" t="s">
        <v>273</v>
      </c>
      <c r="Q29" s="89">
        <v>0.9</v>
      </c>
      <c r="R29" s="89">
        <v>0.45</v>
      </c>
      <c r="S29" s="65">
        <f t="shared" si="0"/>
        <v>0.5</v>
      </c>
      <c r="T29" s="235" t="s">
        <v>521</v>
      </c>
      <c r="U29" s="238" t="s">
        <v>278</v>
      </c>
      <c r="V29" s="239">
        <v>60000000</v>
      </c>
      <c r="W29" s="186">
        <v>59400000</v>
      </c>
      <c r="X29" s="182">
        <f>W29/V29</f>
        <v>0.99</v>
      </c>
      <c r="Y29" s="59"/>
      <c r="Z29" s="59"/>
      <c r="AA29" s="145" t="s">
        <v>507</v>
      </c>
      <c r="AB29" s="240" t="s">
        <v>172</v>
      </c>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row>
    <row r="30" spans="1:84" s="19" customFormat="1" ht="268.5" thickBot="1">
      <c r="A30" s="242"/>
      <c r="B30" s="243"/>
      <c r="C30" s="244"/>
      <c r="D30" s="245"/>
      <c r="E30" s="91" t="s">
        <v>51</v>
      </c>
      <c r="F30" s="37">
        <v>0.8</v>
      </c>
      <c r="G30" s="246"/>
      <c r="H30" s="246"/>
      <c r="I30" s="17" t="s">
        <v>376</v>
      </c>
      <c r="J30" s="91" t="s">
        <v>39</v>
      </c>
      <c r="K30" s="55">
        <v>0.8</v>
      </c>
      <c r="L30" s="247"/>
      <c r="M30" s="238"/>
      <c r="N30" s="234"/>
      <c r="O30" s="36" t="s">
        <v>271</v>
      </c>
      <c r="P30" s="89" t="s">
        <v>274</v>
      </c>
      <c r="Q30" s="89">
        <v>0.8</v>
      </c>
      <c r="R30" s="89">
        <v>0.5</v>
      </c>
      <c r="S30" s="65">
        <f t="shared" si="0"/>
        <v>0.625</v>
      </c>
      <c r="T30" s="236"/>
      <c r="U30" s="238"/>
      <c r="V30" s="239"/>
      <c r="W30" s="187"/>
      <c r="X30" s="183"/>
      <c r="Y30" s="59"/>
      <c r="Z30" s="59"/>
      <c r="AA30" s="145" t="s">
        <v>508</v>
      </c>
      <c r="AB30" s="240"/>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row>
    <row r="31" spans="1:84" s="19" customFormat="1" ht="115.5" thickBot="1">
      <c r="A31" s="242"/>
      <c r="B31" s="243"/>
      <c r="C31" s="244"/>
      <c r="D31" s="245"/>
      <c r="E31" s="91" t="s">
        <v>51</v>
      </c>
      <c r="F31" s="37">
        <v>1</v>
      </c>
      <c r="G31" s="246"/>
      <c r="H31" s="246"/>
      <c r="I31" s="17" t="s">
        <v>377</v>
      </c>
      <c r="J31" s="91" t="s">
        <v>39</v>
      </c>
      <c r="K31" s="55">
        <v>1</v>
      </c>
      <c r="L31" s="247"/>
      <c r="M31" s="238"/>
      <c r="N31" s="234"/>
      <c r="O31" s="36" t="s">
        <v>378</v>
      </c>
      <c r="P31" s="89" t="s">
        <v>39</v>
      </c>
      <c r="Q31" s="89">
        <v>1</v>
      </c>
      <c r="R31" s="89">
        <v>1</v>
      </c>
      <c r="S31" s="65">
        <f t="shared" si="0"/>
        <v>1</v>
      </c>
      <c r="T31" s="236"/>
      <c r="U31" s="238"/>
      <c r="V31" s="239"/>
      <c r="W31" s="187"/>
      <c r="X31" s="183"/>
      <c r="Y31" s="59"/>
      <c r="Z31" s="59"/>
      <c r="AA31" s="143" t="s">
        <v>509</v>
      </c>
      <c r="AB31" s="240"/>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row>
    <row r="32" spans="1:84" s="19" customFormat="1" ht="102.75" thickBot="1">
      <c r="A32" s="242"/>
      <c r="B32" s="243"/>
      <c r="C32" s="244"/>
      <c r="D32" s="245"/>
      <c r="E32" s="91" t="s">
        <v>51</v>
      </c>
      <c r="F32" s="37">
        <v>0.9</v>
      </c>
      <c r="G32" s="246"/>
      <c r="H32" s="246"/>
      <c r="I32" s="17" t="s">
        <v>379</v>
      </c>
      <c r="J32" s="91" t="s">
        <v>39</v>
      </c>
      <c r="K32" s="55">
        <v>0.9</v>
      </c>
      <c r="L32" s="247"/>
      <c r="M32" s="238"/>
      <c r="N32" s="234"/>
      <c r="O32" s="36" t="s">
        <v>380</v>
      </c>
      <c r="P32" s="89" t="s">
        <v>39</v>
      </c>
      <c r="Q32" s="89">
        <v>0.9</v>
      </c>
      <c r="R32" s="89">
        <v>0.61</v>
      </c>
      <c r="S32" s="65">
        <f t="shared" si="0"/>
        <v>0.6777777777777777</v>
      </c>
      <c r="T32" s="237"/>
      <c r="U32" s="238"/>
      <c r="V32" s="239"/>
      <c r="W32" s="188"/>
      <c r="X32" s="184"/>
      <c r="Y32" s="59"/>
      <c r="Z32" s="59"/>
      <c r="AA32" s="143" t="s">
        <v>510</v>
      </c>
      <c r="AB32" s="240"/>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row>
    <row r="33" spans="1:84" s="18" customFormat="1" ht="128.25" thickBot="1">
      <c r="A33" s="283" t="s">
        <v>34</v>
      </c>
      <c r="B33" s="243" t="s">
        <v>35</v>
      </c>
      <c r="C33" s="246" t="s">
        <v>43</v>
      </c>
      <c r="D33" s="246" t="s">
        <v>150</v>
      </c>
      <c r="E33" s="253">
        <v>1</v>
      </c>
      <c r="F33" s="253">
        <v>1</v>
      </c>
      <c r="G33" s="246" t="s">
        <v>54</v>
      </c>
      <c r="H33" s="246" t="s">
        <v>55</v>
      </c>
      <c r="I33" s="274" t="s">
        <v>56</v>
      </c>
      <c r="J33" s="289">
        <v>40000</v>
      </c>
      <c r="K33" s="282">
        <v>40000</v>
      </c>
      <c r="L33" s="247">
        <v>2020630010024</v>
      </c>
      <c r="M33" s="326" t="s">
        <v>108</v>
      </c>
      <c r="N33" s="238" t="s">
        <v>139</v>
      </c>
      <c r="O33" s="22" t="s">
        <v>336</v>
      </c>
      <c r="P33" s="20" t="s">
        <v>221</v>
      </c>
      <c r="Q33" s="75">
        <v>12400</v>
      </c>
      <c r="R33" s="20">
        <v>7507</v>
      </c>
      <c r="S33" s="65">
        <f t="shared" si="0"/>
        <v>0.6054032258064516</v>
      </c>
      <c r="T33" s="235" t="s">
        <v>522</v>
      </c>
      <c r="U33" s="238" t="s">
        <v>279</v>
      </c>
      <c r="V33" s="239">
        <v>70000000</v>
      </c>
      <c r="W33" s="186">
        <v>68986666</v>
      </c>
      <c r="X33" s="182">
        <f>W33/V33</f>
        <v>0.9855238</v>
      </c>
      <c r="Y33" s="59" t="s">
        <v>400</v>
      </c>
      <c r="Z33" s="59" t="s">
        <v>399</v>
      </c>
      <c r="AA33" s="140" t="s">
        <v>401</v>
      </c>
      <c r="AB33" s="240" t="s">
        <v>124</v>
      </c>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row>
    <row r="34" spans="1:84" s="18" customFormat="1" ht="166.5" thickBot="1">
      <c r="A34" s="283"/>
      <c r="B34" s="243"/>
      <c r="C34" s="246"/>
      <c r="D34" s="246"/>
      <c r="E34" s="253"/>
      <c r="F34" s="253"/>
      <c r="G34" s="246"/>
      <c r="H34" s="246"/>
      <c r="I34" s="274"/>
      <c r="J34" s="289"/>
      <c r="K34" s="282"/>
      <c r="L34" s="247"/>
      <c r="M34" s="326"/>
      <c r="N34" s="238"/>
      <c r="O34" s="22" t="s">
        <v>337</v>
      </c>
      <c r="P34" s="20" t="s">
        <v>222</v>
      </c>
      <c r="Q34" s="75">
        <v>3660</v>
      </c>
      <c r="R34" s="20">
        <v>3315</v>
      </c>
      <c r="S34" s="65">
        <f t="shared" si="0"/>
        <v>0.9057377049180327</v>
      </c>
      <c r="T34" s="236"/>
      <c r="U34" s="238"/>
      <c r="V34" s="239"/>
      <c r="W34" s="187"/>
      <c r="X34" s="183"/>
      <c r="Y34" s="59">
        <v>3315</v>
      </c>
      <c r="Z34" s="59" t="s">
        <v>399</v>
      </c>
      <c r="AA34" s="140" t="s">
        <v>402</v>
      </c>
      <c r="AB34" s="240"/>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row>
    <row r="35" spans="1:84" s="18" customFormat="1" ht="128.25" thickBot="1">
      <c r="A35" s="283"/>
      <c r="B35" s="243"/>
      <c r="C35" s="246"/>
      <c r="D35" s="246"/>
      <c r="E35" s="253"/>
      <c r="F35" s="253"/>
      <c r="G35" s="246"/>
      <c r="H35" s="246"/>
      <c r="I35" s="274"/>
      <c r="J35" s="289"/>
      <c r="K35" s="282"/>
      <c r="L35" s="247"/>
      <c r="M35" s="326"/>
      <c r="N35" s="238"/>
      <c r="O35" s="22" t="s">
        <v>338</v>
      </c>
      <c r="P35" s="20" t="s">
        <v>223</v>
      </c>
      <c r="Q35" s="75">
        <v>4250</v>
      </c>
      <c r="R35" s="20">
        <v>3428</v>
      </c>
      <c r="S35" s="65">
        <f t="shared" si="0"/>
        <v>0.8065882352941176</v>
      </c>
      <c r="T35" s="236"/>
      <c r="U35" s="238"/>
      <c r="V35" s="239"/>
      <c r="W35" s="187"/>
      <c r="X35" s="183"/>
      <c r="Y35" s="59">
        <v>3428</v>
      </c>
      <c r="Z35" s="59" t="s">
        <v>399</v>
      </c>
      <c r="AA35" s="140" t="s">
        <v>403</v>
      </c>
      <c r="AB35" s="240"/>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row>
    <row r="36" spans="1:84" s="18" customFormat="1" ht="90" thickBot="1">
      <c r="A36" s="283"/>
      <c r="B36" s="243"/>
      <c r="C36" s="246"/>
      <c r="D36" s="246"/>
      <c r="E36" s="253"/>
      <c r="F36" s="253"/>
      <c r="G36" s="246"/>
      <c r="H36" s="246"/>
      <c r="I36" s="274"/>
      <c r="J36" s="289"/>
      <c r="K36" s="282"/>
      <c r="L36" s="247"/>
      <c r="M36" s="326"/>
      <c r="N36" s="238"/>
      <c r="O36" s="22" t="s">
        <v>296</v>
      </c>
      <c r="P36" s="20" t="s">
        <v>111</v>
      </c>
      <c r="Q36" s="76">
        <v>1000</v>
      </c>
      <c r="R36" s="43">
        <v>1000</v>
      </c>
      <c r="S36" s="65">
        <f t="shared" si="0"/>
        <v>1</v>
      </c>
      <c r="T36" s="237"/>
      <c r="U36" s="238"/>
      <c r="V36" s="239"/>
      <c r="W36" s="188"/>
      <c r="X36" s="184"/>
      <c r="Y36" s="59">
        <v>1000</v>
      </c>
      <c r="Z36" s="59" t="s">
        <v>399</v>
      </c>
      <c r="AA36" s="140" t="s">
        <v>404</v>
      </c>
      <c r="AB36" s="240"/>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row>
    <row r="37" spans="1:84" s="18" customFormat="1" ht="64.5" thickBot="1">
      <c r="A37" s="283" t="s">
        <v>34</v>
      </c>
      <c r="B37" s="293" t="s">
        <v>35</v>
      </c>
      <c r="C37" s="244" t="s">
        <v>42</v>
      </c>
      <c r="D37" s="245" t="s">
        <v>152</v>
      </c>
      <c r="E37" s="253">
        <v>1</v>
      </c>
      <c r="F37" s="253">
        <v>1</v>
      </c>
      <c r="G37" s="292" t="s">
        <v>54</v>
      </c>
      <c r="H37" s="292" t="s">
        <v>59</v>
      </c>
      <c r="I37" s="274" t="s">
        <v>60</v>
      </c>
      <c r="J37" s="253">
        <v>0.85</v>
      </c>
      <c r="K37" s="254">
        <v>0.95</v>
      </c>
      <c r="L37" s="247">
        <v>2020630010010</v>
      </c>
      <c r="M37" s="238" t="s">
        <v>109</v>
      </c>
      <c r="N37" s="238" t="s">
        <v>130</v>
      </c>
      <c r="O37" s="40" t="s">
        <v>340</v>
      </c>
      <c r="P37" s="20" t="s">
        <v>224</v>
      </c>
      <c r="Q37" s="76">
        <v>4000</v>
      </c>
      <c r="R37" s="43">
        <v>4000</v>
      </c>
      <c r="S37" s="65">
        <f t="shared" si="0"/>
        <v>1</v>
      </c>
      <c r="T37" s="235" t="s">
        <v>523</v>
      </c>
      <c r="U37" s="238" t="s">
        <v>279</v>
      </c>
      <c r="V37" s="239">
        <v>135994000</v>
      </c>
      <c r="W37" s="186">
        <f>91400000+25800000</f>
        <v>117200000</v>
      </c>
      <c r="X37" s="182">
        <f>W37/V37</f>
        <v>0.861802726590879</v>
      </c>
      <c r="Y37" s="59">
        <v>4000</v>
      </c>
      <c r="Z37" s="59" t="s">
        <v>399</v>
      </c>
      <c r="AA37" s="140" t="s">
        <v>405</v>
      </c>
      <c r="AB37" s="240" t="s">
        <v>124</v>
      </c>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row>
    <row r="38" spans="1:84" s="18" customFormat="1" ht="64.5" thickBot="1">
      <c r="A38" s="283"/>
      <c r="B38" s="293"/>
      <c r="C38" s="244"/>
      <c r="D38" s="245"/>
      <c r="E38" s="253"/>
      <c r="F38" s="253"/>
      <c r="G38" s="292"/>
      <c r="H38" s="292"/>
      <c r="I38" s="274"/>
      <c r="J38" s="253"/>
      <c r="K38" s="254"/>
      <c r="L38" s="247"/>
      <c r="M38" s="238"/>
      <c r="N38" s="238"/>
      <c r="O38" s="40" t="s">
        <v>174</v>
      </c>
      <c r="P38" s="20" t="s">
        <v>204</v>
      </c>
      <c r="Q38" s="76">
        <v>1500</v>
      </c>
      <c r="R38" s="43">
        <v>1500</v>
      </c>
      <c r="S38" s="65">
        <f t="shared" si="0"/>
        <v>1</v>
      </c>
      <c r="T38" s="236"/>
      <c r="U38" s="238"/>
      <c r="V38" s="239"/>
      <c r="W38" s="187"/>
      <c r="X38" s="183"/>
      <c r="Y38" s="59">
        <v>1500</v>
      </c>
      <c r="Z38" s="59" t="s">
        <v>399</v>
      </c>
      <c r="AA38" s="140" t="s">
        <v>406</v>
      </c>
      <c r="AB38" s="240"/>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row>
    <row r="39" spans="1:84" s="18" customFormat="1" ht="51.75" thickBot="1">
      <c r="A39" s="283"/>
      <c r="B39" s="293"/>
      <c r="C39" s="244"/>
      <c r="D39" s="245"/>
      <c r="E39" s="253"/>
      <c r="F39" s="253"/>
      <c r="G39" s="292"/>
      <c r="H39" s="292"/>
      <c r="I39" s="274"/>
      <c r="J39" s="253"/>
      <c r="K39" s="254"/>
      <c r="L39" s="247"/>
      <c r="M39" s="238"/>
      <c r="N39" s="238"/>
      <c r="O39" s="40" t="s">
        <v>266</v>
      </c>
      <c r="P39" s="20" t="s">
        <v>225</v>
      </c>
      <c r="Q39" s="20">
        <v>6</v>
      </c>
      <c r="R39" s="20">
        <v>3</v>
      </c>
      <c r="S39" s="65">
        <f t="shared" si="0"/>
        <v>0.5</v>
      </c>
      <c r="T39" s="236"/>
      <c r="U39" s="238"/>
      <c r="V39" s="239"/>
      <c r="W39" s="187"/>
      <c r="X39" s="183"/>
      <c r="Y39" s="59" t="s">
        <v>407</v>
      </c>
      <c r="Z39" s="59" t="s">
        <v>399</v>
      </c>
      <c r="AA39" s="140" t="s">
        <v>408</v>
      </c>
      <c r="AB39" s="240"/>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row>
    <row r="40" spans="1:84" s="18" customFormat="1" ht="51.75" thickBot="1">
      <c r="A40" s="283"/>
      <c r="B40" s="293"/>
      <c r="C40" s="244"/>
      <c r="D40" s="245"/>
      <c r="E40" s="253"/>
      <c r="F40" s="253"/>
      <c r="G40" s="292"/>
      <c r="H40" s="292"/>
      <c r="I40" s="274"/>
      <c r="J40" s="253"/>
      <c r="K40" s="254"/>
      <c r="L40" s="247"/>
      <c r="M40" s="238"/>
      <c r="N40" s="238"/>
      <c r="O40" s="40" t="s">
        <v>341</v>
      </c>
      <c r="P40" s="20" t="s">
        <v>226</v>
      </c>
      <c r="Q40" s="20">
        <v>6</v>
      </c>
      <c r="R40" s="20">
        <v>3</v>
      </c>
      <c r="S40" s="65">
        <f t="shared" si="0"/>
        <v>0.5</v>
      </c>
      <c r="T40" s="236"/>
      <c r="U40" s="238"/>
      <c r="V40" s="239"/>
      <c r="W40" s="187"/>
      <c r="X40" s="183"/>
      <c r="Y40" s="77" t="s">
        <v>407</v>
      </c>
      <c r="Z40" s="77" t="s">
        <v>399</v>
      </c>
      <c r="AA40" s="140" t="s">
        <v>409</v>
      </c>
      <c r="AB40" s="240"/>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row>
    <row r="41" spans="1:84" s="18" customFormat="1" ht="64.5" thickBot="1">
      <c r="A41" s="283"/>
      <c r="B41" s="293"/>
      <c r="C41" s="244"/>
      <c r="D41" s="245"/>
      <c r="E41" s="253"/>
      <c r="F41" s="253"/>
      <c r="G41" s="292"/>
      <c r="H41" s="292"/>
      <c r="I41" s="274"/>
      <c r="J41" s="253"/>
      <c r="K41" s="254"/>
      <c r="L41" s="247"/>
      <c r="M41" s="238"/>
      <c r="N41" s="238"/>
      <c r="O41" s="40" t="s">
        <v>230</v>
      </c>
      <c r="P41" s="20" t="s">
        <v>229</v>
      </c>
      <c r="Q41" s="76">
        <v>9000</v>
      </c>
      <c r="R41" s="43">
        <v>9000</v>
      </c>
      <c r="S41" s="65">
        <f t="shared" si="0"/>
        <v>1</v>
      </c>
      <c r="T41" s="236"/>
      <c r="U41" s="238"/>
      <c r="V41" s="239"/>
      <c r="W41" s="187"/>
      <c r="X41" s="183"/>
      <c r="Y41" s="59">
        <v>9000</v>
      </c>
      <c r="Z41" s="59" t="s">
        <v>399</v>
      </c>
      <c r="AA41" s="140" t="s">
        <v>410</v>
      </c>
      <c r="AB41" s="240"/>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row>
    <row r="42" spans="1:84" s="18" customFormat="1" ht="64.5" thickBot="1">
      <c r="A42" s="283"/>
      <c r="B42" s="293"/>
      <c r="C42" s="244"/>
      <c r="D42" s="245"/>
      <c r="E42" s="253"/>
      <c r="F42" s="253"/>
      <c r="G42" s="292"/>
      <c r="H42" s="292"/>
      <c r="I42" s="274"/>
      <c r="J42" s="253"/>
      <c r="K42" s="254"/>
      <c r="L42" s="247"/>
      <c r="M42" s="238"/>
      <c r="N42" s="238"/>
      <c r="O42" s="40" t="s">
        <v>228</v>
      </c>
      <c r="P42" s="20" t="s">
        <v>176</v>
      </c>
      <c r="Q42" s="43">
        <v>5</v>
      </c>
      <c r="R42" s="43">
        <v>4</v>
      </c>
      <c r="S42" s="65">
        <f t="shared" si="0"/>
        <v>0.8</v>
      </c>
      <c r="T42" s="237"/>
      <c r="U42" s="238"/>
      <c r="V42" s="239"/>
      <c r="W42" s="188"/>
      <c r="X42" s="184"/>
      <c r="Y42" s="59" t="s">
        <v>407</v>
      </c>
      <c r="Z42" s="59" t="s">
        <v>399</v>
      </c>
      <c r="AA42" s="140" t="s">
        <v>493</v>
      </c>
      <c r="AB42" s="240"/>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row>
    <row r="43" spans="1:84" s="18" customFormat="1" ht="90" thickBot="1">
      <c r="A43" s="93" t="s">
        <v>34</v>
      </c>
      <c r="B43" s="97" t="s">
        <v>35</v>
      </c>
      <c r="C43" s="87" t="s">
        <v>42</v>
      </c>
      <c r="D43" s="17" t="s">
        <v>152</v>
      </c>
      <c r="E43" s="88" t="s">
        <v>51</v>
      </c>
      <c r="F43" s="89">
        <v>1</v>
      </c>
      <c r="G43" s="96" t="s">
        <v>86</v>
      </c>
      <c r="H43" s="96" t="s">
        <v>87</v>
      </c>
      <c r="I43" s="17" t="s">
        <v>88</v>
      </c>
      <c r="J43" s="89" t="s">
        <v>39</v>
      </c>
      <c r="K43" s="90">
        <v>1</v>
      </c>
      <c r="L43" s="247"/>
      <c r="M43" s="238"/>
      <c r="N43" s="238"/>
      <c r="O43" s="40" t="s">
        <v>339</v>
      </c>
      <c r="P43" s="20" t="s">
        <v>227</v>
      </c>
      <c r="Q43" s="20">
        <v>8</v>
      </c>
      <c r="R43" s="20">
        <v>6</v>
      </c>
      <c r="S43" s="65">
        <f t="shared" si="0"/>
        <v>0.75</v>
      </c>
      <c r="T43" s="22" t="s">
        <v>524</v>
      </c>
      <c r="U43" s="238"/>
      <c r="V43" s="23">
        <v>372500</v>
      </c>
      <c r="W43" s="59">
        <v>0</v>
      </c>
      <c r="X43" s="74">
        <f>W43/V43</f>
        <v>0</v>
      </c>
      <c r="Y43" s="59" t="s">
        <v>407</v>
      </c>
      <c r="Z43" s="59" t="s">
        <v>399</v>
      </c>
      <c r="AA43" s="140" t="s">
        <v>411</v>
      </c>
      <c r="AB43" s="240"/>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row>
    <row r="44" spans="1:84" s="18" customFormat="1" ht="90" thickBot="1">
      <c r="A44" s="93" t="s">
        <v>34</v>
      </c>
      <c r="B44" s="97" t="s">
        <v>35</v>
      </c>
      <c r="C44" s="88" t="s">
        <v>43</v>
      </c>
      <c r="D44" s="17" t="s">
        <v>150</v>
      </c>
      <c r="E44" s="89">
        <v>0.8</v>
      </c>
      <c r="F44" s="89">
        <v>0.2</v>
      </c>
      <c r="G44" s="96" t="s">
        <v>72</v>
      </c>
      <c r="H44" s="96" t="s">
        <v>73</v>
      </c>
      <c r="I44" s="17" t="s">
        <v>145</v>
      </c>
      <c r="J44" s="88">
        <v>3</v>
      </c>
      <c r="K44" s="98">
        <v>17</v>
      </c>
      <c r="L44" s="247"/>
      <c r="M44" s="238"/>
      <c r="N44" s="238"/>
      <c r="O44" s="40" t="s">
        <v>297</v>
      </c>
      <c r="P44" s="20" t="s">
        <v>231</v>
      </c>
      <c r="Q44" s="20">
        <v>1</v>
      </c>
      <c r="R44" s="20">
        <v>0</v>
      </c>
      <c r="S44" s="65">
        <f t="shared" si="0"/>
        <v>0</v>
      </c>
      <c r="T44" s="48" t="s">
        <v>525</v>
      </c>
      <c r="U44" s="238"/>
      <c r="V44" s="23">
        <v>10000000</v>
      </c>
      <c r="W44" s="59">
        <v>10000000</v>
      </c>
      <c r="X44" s="74">
        <f aca="true" t="shared" si="1" ref="X44:X49">W44/V44</f>
        <v>1</v>
      </c>
      <c r="Y44" s="77" t="s">
        <v>412</v>
      </c>
      <c r="Z44" s="59" t="s">
        <v>412</v>
      </c>
      <c r="AA44" s="146" t="s">
        <v>412</v>
      </c>
      <c r="AB44" s="240"/>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row>
    <row r="45" spans="1:84" s="18" customFormat="1" ht="90" thickBot="1">
      <c r="A45" s="93" t="s">
        <v>34</v>
      </c>
      <c r="B45" s="97" t="s">
        <v>35</v>
      </c>
      <c r="C45" s="88" t="s">
        <v>43</v>
      </c>
      <c r="D45" s="17" t="s">
        <v>150</v>
      </c>
      <c r="E45" s="89">
        <v>1</v>
      </c>
      <c r="F45" s="89">
        <v>1</v>
      </c>
      <c r="G45" s="96" t="s">
        <v>54</v>
      </c>
      <c r="H45" s="96" t="s">
        <v>63</v>
      </c>
      <c r="I45" s="17" t="s">
        <v>64</v>
      </c>
      <c r="J45" s="88">
        <v>0</v>
      </c>
      <c r="K45" s="98">
        <v>1</v>
      </c>
      <c r="L45" s="247">
        <v>2020630010011</v>
      </c>
      <c r="M45" s="238" t="s">
        <v>123</v>
      </c>
      <c r="N45" s="238" t="s">
        <v>131</v>
      </c>
      <c r="O45" s="45" t="s">
        <v>298</v>
      </c>
      <c r="P45" s="20" t="s">
        <v>231</v>
      </c>
      <c r="Q45" s="20">
        <v>1</v>
      </c>
      <c r="R45" s="20">
        <v>0</v>
      </c>
      <c r="S45" s="65">
        <f t="shared" si="0"/>
        <v>0</v>
      </c>
      <c r="T45" s="29" t="s">
        <v>293</v>
      </c>
      <c r="U45" s="238" t="s">
        <v>280</v>
      </c>
      <c r="V45" s="23">
        <v>26000000</v>
      </c>
      <c r="W45" s="59">
        <v>23200000</v>
      </c>
      <c r="X45" s="74">
        <f t="shared" si="1"/>
        <v>0.8923076923076924</v>
      </c>
      <c r="Y45" s="77" t="s">
        <v>475</v>
      </c>
      <c r="Z45" s="77" t="s">
        <v>475</v>
      </c>
      <c r="AA45" s="146" t="s">
        <v>475</v>
      </c>
      <c r="AB45" s="240" t="s">
        <v>124</v>
      </c>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row>
    <row r="46" spans="1:84" s="18" customFormat="1" ht="64.5" thickBot="1">
      <c r="A46" s="93" t="s">
        <v>34</v>
      </c>
      <c r="B46" s="97" t="s">
        <v>35</v>
      </c>
      <c r="C46" s="87" t="s">
        <v>42</v>
      </c>
      <c r="D46" s="17" t="s">
        <v>152</v>
      </c>
      <c r="E46" s="88" t="s">
        <v>51</v>
      </c>
      <c r="F46" s="89">
        <v>1</v>
      </c>
      <c r="G46" s="96" t="s">
        <v>86</v>
      </c>
      <c r="H46" s="96" t="s">
        <v>89</v>
      </c>
      <c r="I46" s="17" t="s">
        <v>90</v>
      </c>
      <c r="J46" s="89" t="s">
        <v>39</v>
      </c>
      <c r="K46" s="98">
        <v>7</v>
      </c>
      <c r="L46" s="247"/>
      <c r="M46" s="238"/>
      <c r="N46" s="238"/>
      <c r="O46" s="45" t="s">
        <v>209</v>
      </c>
      <c r="P46" s="20" t="s">
        <v>113</v>
      </c>
      <c r="Q46" s="49">
        <v>2</v>
      </c>
      <c r="R46" s="49">
        <v>1</v>
      </c>
      <c r="S46" s="65">
        <f t="shared" si="0"/>
        <v>0.5</v>
      </c>
      <c r="T46" s="47" t="s">
        <v>515</v>
      </c>
      <c r="U46" s="238"/>
      <c r="V46" s="23">
        <v>158000000</v>
      </c>
      <c r="W46" s="59">
        <v>127200000</v>
      </c>
      <c r="X46" s="74">
        <f t="shared" si="1"/>
        <v>0.8050632911392405</v>
      </c>
      <c r="Y46" s="59" t="s">
        <v>407</v>
      </c>
      <c r="Z46" s="59" t="s">
        <v>399</v>
      </c>
      <c r="AA46" s="140" t="s">
        <v>476</v>
      </c>
      <c r="AB46" s="240"/>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row>
    <row r="47" spans="1:84" s="18" customFormat="1" ht="51.75" thickBot="1">
      <c r="A47" s="93" t="s">
        <v>34</v>
      </c>
      <c r="B47" s="97" t="s">
        <v>35</v>
      </c>
      <c r="C47" s="87" t="s">
        <v>42</v>
      </c>
      <c r="D47" s="17" t="s">
        <v>152</v>
      </c>
      <c r="E47" s="88" t="s">
        <v>51</v>
      </c>
      <c r="F47" s="89">
        <v>1</v>
      </c>
      <c r="G47" s="96" t="s">
        <v>86</v>
      </c>
      <c r="H47" s="96" t="s">
        <v>91</v>
      </c>
      <c r="I47" s="17" t="s">
        <v>92</v>
      </c>
      <c r="J47" s="89" t="s">
        <v>39</v>
      </c>
      <c r="K47" s="98">
        <v>7</v>
      </c>
      <c r="L47" s="247"/>
      <c r="M47" s="238"/>
      <c r="N47" s="238"/>
      <c r="O47" s="22" t="s">
        <v>210</v>
      </c>
      <c r="P47" s="20" t="s">
        <v>113</v>
      </c>
      <c r="Q47" s="49">
        <v>2</v>
      </c>
      <c r="R47" s="49">
        <v>1</v>
      </c>
      <c r="S47" s="65">
        <f t="shared" si="0"/>
        <v>0.5</v>
      </c>
      <c r="T47" s="47" t="s">
        <v>514</v>
      </c>
      <c r="U47" s="238"/>
      <c r="V47" s="23">
        <v>1064000</v>
      </c>
      <c r="W47" s="59">
        <v>0</v>
      </c>
      <c r="X47" s="74">
        <f t="shared" si="1"/>
        <v>0</v>
      </c>
      <c r="Y47" s="59" t="s">
        <v>407</v>
      </c>
      <c r="Z47" s="59" t="s">
        <v>399</v>
      </c>
      <c r="AA47" s="140" t="s">
        <v>413</v>
      </c>
      <c r="AB47" s="240"/>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row>
    <row r="48" spans="1:84" s="18" customFormat="1" ht="90" thickBot="1">
      <c r="A48" s="93" t="s">
        <v>34</v>
      </c>
      <c r="B48" s="86" t="s">
        <v>35</v>
      </c>
      <c r="C48" s="88" t="s">
        <v>43</v>
      </c>
      <c r="D48" s="88" t="s">
        <v>150</v>
      </c>
      <c r="E48" s="89">
        <v>0.8</v>
      </c>
      <c r="F48" s="89">
        <v>0.2</v>
      </c>
      <c r="G48" s="88" t="s">
        <v>72</v>
      </c>
      <c r="H48" s="88" t="s">
        <v>73</v>
      </c>
      <c r="I48" s="17" t="s">
        <v>145</v>
      </c>
      <c r="J48" s="88">
        <v>3</v>
      </c>
      <c r="K48" s="98">
        <v>17</v>
      </c>
      <c r="L48" s="247"/>
      <c r="M48" s="238"/>
      <c r="N48" s="238"/>
      <c r="O48" s="22" t="s">
        <v>299</v>
      </c>
      <c r="P48" s="20" t="s">
        <v>231</v>
      </c>
      <c r="Q48" s="20">
        <v>1</v>
      </c>
      <c r="R48" s="20">
        <v>0</v>
      </c>
      <c r="S48" s="65">
        <f t="shared" si="0"/>
        <v>0</v>
      </c>
      <c r="T48" s="29" t="s">
        <v>513</v>
      </c>
      <c r="U48" s="238"/>
      <c r="V48" s="23">
        <v>3452500</v>
      </c>
      <c r="W48" s="59">
        <v>0</v>
      </c>
      <c r="X48" s="74">
        <f t="shared" si="1"/>
        <v>0</v>
      </c>
      <c r="Y48" s="77" t="s">
        <v>477</v>
      </c>
      <c r="Z48" s="77" t="s">
        <v>477</v>
      </c>
      <c r="AA48" s="146" t="s">
        <v>477</v>
      </c>
      <c r="AB48" s="240"/>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row>
    <row r="49" spans="1:84" s="18" customFormat="1" ht="90" thickBot="1">
      <c r="A49" s="93" t="s">
        <v>34</v>
      </c>
      <c r="B49" s="97" t="s">
        <v>35</v>
      </c>
      <c r="C49" s="88" t="s">
        <v>36</v>
      </c>
      <c r="D49" s="16" t="s">
        <v>40</v>
      </c>
      <c r="E49" s="89">
        <v>1</v>
      </c>
      <c r="F49" s="89">
        <v>1</v>
      </c>
      <c r="G49" s="88" t="s">
        <v>54</v>
      </c>
      <c r="H49" s="96" t="s">
        <v>57</v>
      </c>
      <c r="I49" s="17" t="s">
        <v>149</v>
      </c>
      <c r="J49" s="89" t="s">
        <v>39</v>
      </c>
      <c r="K49" s="90">
        <v>0.8</v>
      </c>
      <c r="L49" s="247"/>
      <c r="M49" s="238"/>
      <c r="N49" s="238"/>
      <c r="O49" s="22" t="s">
        <v>300</v>
      </c>
      <c r="P49" s="20" t="s">
        <v>129</v>
      </c>
      <c r="Q49" s="20">
        <v>2</v>
      </c>
      <c r="R49" s="20">
        <v>2</v>
      </c>
      <c r="S49" s="65">
        <f t="shared" si="0"/>
        <v>1</v>
      </c>
      <c r="T49" s="136" t="s">
        <v>512</v>
      </c>
      <c r="U49" s="238"/>
      <c r="V49" s="23">
        <v>80000000</v>
      </c>
      <c r="W49" s="59">
        <v>68200000</v>
      </c>
      <c r="X49" s="74">
        <f t="shared" si="1"/>
        <v>0.8525</v>
      </c>
      <c r="Y49" s="59" t="s">
        <v>478</v>
      </c>
      <c r="Z49" s="59" t="s">
        <v>399</v>
      </c>
      <c r="AA49" s="140" t="s">
        <v>414</v>
      </c>
      <c r="AB49" s="240"/>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row>
    <row r="50" spans="1:84" s="18" customFormat="1" ht="51.75" thickBot="1">
      <c r="A50" s="283" t="s">
        <v>34</v>
      </c>
      <c r="B50" s="243" t="s">
        <v>35</v>
      </c>
      <c r="C50" s="246" t="s">
        <v>43</v>
      </c>
      <c r="D50" s="246" t="s">
        <v>150</v>
      </c>
      <c r="E50" s="253">
        <v>1</v>
      </c>
      <c r="F50" s="253">
        <v>1</v>
      </c>
      <c r="G50" s="246" t="s">
        <v>54</v>
      </c>
      <c r="H50" s="246" t="s">
        <v>151</v>
      </c>
      <c r="I50" s="274" t="s">
        <v>58</v>
      </c>
      <c r="J50" s="253" t="s">
        <v>39</v>
      </c>
      <c r="K50" s="254">
        <v>1</v>
      </c>
      <c r="L50" s="247"/>
      <c r="M50" s="238"/>
      <c r="N50" s="238"/>
      <c r="O50" s="22" t="s">
        <v>301</v>
      </c>
      <c r="P50" s="20" t="s">
        <v>129</v>
      </c>
      <c r="Q50" s="37">
        <v>1</v>
      </c>
      <c r="R50" s="37">
        <v>1</v>
      </c>
      <c r="S50" s="65">
        <f t="shared" si="0"/>
        <v>1</v>
      </c>
      <c r="T50" s="286" t="s">
        <v>511</v>
      </c>
      <c r="U50" s="238"/>
      <c r="V50" s="239">
        <v>30000000</v>
      </c>
      <c r="W50" s="186">
        <v>30000000</v>
      </c>
      <c r="X50" s="182">
        <f>W50/V50</f>
        <v>1</v>
      </c>
      <c r="Y50" s="59" t="s">
        <v>407</v>
      </c>
      <c r="Z50" s="59" t="s">
        <v>399</v>
      </c>
      <c r="AA50" s="140" t="s">
        <v>415</v>
      </c>
      <c r="AB50" s="240"/>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row>
    <row r="51" spans="1:84" s="18" customFormat="1" ht="64.5" thickBot="1">
      <c r="A51" s="283"/>
      <c r="B51" s="243"/>
      <c r="C51" s="246"/>
      <c r="D51" s="246"/>
      <c r="E51" s="253"/>
      <c r="F51" s="253"/>
      <c r="G51" s="246"/>
      <c r="H51" s="246"/>
      <c r="I51" s="274"/>
      <c r="J51" s="253"/>
      <c r="K51" s="254"/>
      <c r="L51" s="247"/>
      <c r="M51" s="238"/>
      <c r="N51" s="238"/>
      <c r="O51" s="22" t="s">
        <v>215</v>
      </c>
      <c r="P51" s="20" t="s">
        <v>211</v>
      </c>
      <c r="Q51" s="20">
        <v>2</v>
      </c>
      <c r="R51" s="20">
        <v>1</v>
      </c>
      <c r="S51" s="65">
        <f t="shared" si="0"/>
        <v>0.5</v>
      </c>
      <c r="T51" s="287"/>
      <c r="U51" s="238"/>
      <c r="V51" s="239"/>
      <c r="W51" s="187"/>
      <c r="X51" s="183"/>
      <c r="Y51" s="59" t="s">
        <v>407</v>
      </c>
      <c r="Z51" s="59" t="s">
        <v>399</v>
      </c>
      <c r="AA51" s="140" t="s">
        <v>416</v>
      </c>
      <c r="AB51" s="240"/>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row>
    <row r="52" spans="1:84" s="18" customFormat="1" ht="39" thickBot="1">
      <c r="A52" s="283"/>
      <c r="B52" s="243"/>
      <c r="C52" s="246"/>
      <c r="D52" s="246"/>
      <c r="E52" s="253"/>
      <c r="F52" s="253"/>
      <c r="G52" s="246"/>
      <c r="H52" s="246"/>
      <c r="I52" s="274"/>
      <c r="J52" s="253"/>
      <c r="K52" s="254"/>
      <c r="L52" s="247"/>
      <c r="M52" s="238"/>
      <c r="N52" s="238"/>
      <c r="O52" s="22" t="s">
        <v>302</v>
      </c>
      <c r="P52" s="20" t="s">
        <v>303</v>
      </c>
      <c r="Q52" s="20">
        <v>2</v>
      </c>
      <c r="R52" s="20">
        <v>1</v>
      </c>
      <c r="S52" s="65">
        <f t="shared" si="0"/>
        <v>0.5</v>
      </c>
      <c r="T52" s="288"/>
      <c r="U52" s="238"/>
      <c r="V52" s="239"/>
      <c r="W52" s="188"/>
      <c r="X52" s="184"/>
      <c r="Y52" s="59" t="s">
        <v>407</v>
      </c>
      <c r="Z52" s="59" t="s">
        <v>399</v>
      </c>
      <c r="AA52" s="140" t="s">
        <v>492</v>
      </c>
      <c r="AB52" s="240"/>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row>
    <row r="53" spans="1:84" s="18" customFormat="1" ht="115.5" thickBot="1">
      <c r="A53" s="283" t="s">
        <v>34</v>
      </c>
      <c r="B53" s="293" t="s">
        <v>35</v>
      </c>
      <c r="C53" s="246" t="s">
        <v>43</v>
      </c>
      <c r="D53" s="246" t="s">
        <v>150</v>
      </c>
      <c r="E53" s="253">
        <v>1</v>
      </c>
      <c r="F53" s="253">
        <v>1</v>
      </c>
      <c r="G53" s="292" t="s">
        <v>54</v>
      </c>
      <c r="H53" s="292" t="s">
        <v>65</v>
      </c>
      <c r="I53" s="274" t="s">
        <v>66</v>
      </c>
      <c r="J53" s="253">
        <v>0.3</v>
      </c>
      <c r="K53" s="254">
        <v>0.8</v>
      </c>
      <c r="L53" s="281" t="s">
        <v>281</v>
      </c>
      <c r="M53" s="238" t="s">
        <v>133</v>
      </c>
      <c r="N53" s="238" t="s">
        <v>140</v>
      </c>
      <c r="O53" s="40" t="s">
        <v>268</v>
      </c>
      <c r="P53" s="20" t="s">
        <v>111</v>
      </c>
      <c r="Q53" s="20">
        <v>20</v>
      </c>
      <c r="R53" s="20">
        <v>12</v>
      </c>
      <c r="S53" s="65">
        <f t="shared" si="0"/>
        <v>0.6</v>
      </c>
      <c r="T53" s="235" t="s">
        <v>526</v>
      </c>
      <c r="U53" s="238" t="s">
        <v>279</v>
      </c>
      <c r="V53" s="239">
        <v>108800000</v>
      </c>
      <c r="W53" s="186">
        <v>96000000</v>
      </c>
      <c r="X53" s="182">
        <f>W53/V53</f>
        <v>0.8823529411764706</v>
      </c>
      <c r="Y53" s="77" t="s">
        <v>407</v>
      </c>
      <c r="Z53" s="77" t="s">
        <v>399</v>
      </c>
      <c r="AA53" s="140" t="s">
        <v>491</v>
      </c>
      <c r="AB53" s="240" t="s">
        <v>124</v>
      </c>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row>
    <row r="54" spans="1:84" s="18" customFormat="1" ht="39" thickBot="1">
      <c r="A54" s="283"/>
      <c r="B54" s="293"/>
      <c r="C54" s="246"/>
      <c r="D54" s="246"/>
      <c r="E54" s="253"/>
      <c r="F54" s="253"/>
      <c r="G54" s="292"/>
      <c r="H54" s="292"/>
      <c r="I54" s="274"/>
      <c r="J54" s="253"/>
      <c r="K54" s="254"/>
      <c r="L54" s="281"/>
      <c r="M54" s="238"/>
      <c r="N54" s="238"/>
      <c r="O54" s="40" t="s">
        <v>267</v>
      </c>
      <c r="P54" s="20" t="s">
        <v>189</v>
      </c>
      <c r="Q54" s="88">
        <v>2</v>
      </c>
      <c r="R54" s="88">
        <v>1</v>
      </c>
      <c r="S54" s="65">
        <f t="shared" si="0"/>
        <v>0.5</v>
      </c>
      <c r="T54" s="236"/>
      <c r="U54" s="238"/>
      <c r="V54" s="239"/>
      <c r="W54" s="187"/>
      <c r="X54" s="183"/>
      <c r="Y54" s="77" t="s">
        <v>407</v>
      </c>
      <c r="Z54" s="77" t="s">
        <v>399</v>
      </c>
      <c r="AA54" s="140" t="s">
        <v>490</v>
      </c>
      <c r="AB54" s="240"/>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row>
    <row r="55" spans="1:84" s="18" customFormat="1" ht="39" thickBot="1">
      <c r="A55" s="283"/>
      <c r="B55" s="293"/>
      <c r="C55" s="246"/>
      <c r="D55" s="246"/>
      <c r="E55" s="253"/>
      <c r="F55" s="253"/>
      <c r="G55" s="292"/>
      <c r="H55" s="292"/>
      <c r="I55" s="274"/>
      <c r="J55" s="253"/>
      <c r="K55" s="254"/>
      <c r="L55" s="281"/>
      <c r="M55" s="238"/>
      <c r="N55" s="238"/>
      <c r="O55" s="40" t="s">
        <v>177</v>
      </c>
      <c r="P55" s="20" t="s">
        <v>232</v>
      </c>
      <c r="Q55" s="20">
        <v>3</v>
      </c>
      <c r="R55" s="20">
        <v>1</v>
      </c>
      <c r="S55" s="65">
        <f t="shared" si="0"/>
        <v>0.3333333333333333</v>
      </c>
      <c r="T55" s="236"/>
      <c r="U55" s="238"/>
      <c r="V55" s="239"/>
      <c r="W55" s="187"/>
      <c r="X55" s="183"/>
      <c r="Y55" s="77" t="s">
        <v>407</v>
      </c>
      <c r="Z55" s="77" t="s">
        <v>399</v>
      </c>
      <c r="AA55" s="140" t="s">
        <v>417</v>
      </c>
      <c r="AB55" s="240"/>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row>
    <row r="56" spans="1:84" s="18" customFormat="1" ht="64.5" thickBot="1">
      <c r="A56" s="283"/>
      <c r="B56" s="293"/>
      <c r="C56" s="246"/>
      <c r="D56" s="246"/>
      <c r="E56" s="253"/>
      <c r="F56" s="253"/>
      <c r="G56" s="292"/>
      <c r="H56" s="292"/>
      <c r="I56" s="274"/>
      <c r="J56" s="253"/>
      <c r="K56" s="254"/>
      <c r="L56" s="281"/>
      <c r="M56" s="238"/>
      <c r="N56" s="238"/>
      <c r="O56" s="40" t="s">
        <v>207</v>
      </c>
      <c r="P56" s="20" t="s">
        <v>233</v>
      </c>
      <c r="Q56" s="20">
        <v>425</v>
      </c>
      <c r="R56" s="20">
        <v>425</v>
      </c>
      <c r="S56" s="65">
        <f t="shared" si="0"/>
        <v>1</v>
      </c>
      <c r="T56" s="236"/>
      <c r="U56" s="238"/>
      <c r="V56" s="239"/>
      <c r="W56" s="187"/>
      <c r="X56" s="183"/>
      <c r="Y56" s="59" t="s">
        <v>418</v>
      </c>
      <c r="Z56" s="59" t="s">
        <v>399</v>
      </c>
      <c r="AA56" s="140" t="s">
        <v>419</v>
      </c>
      <c r="AB56" s="240"/>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row>
    <row r="57" spans="1:84" s="18" customFormat="1" ht="51.75" thickBot="1">
      <c r="A57" s="283"/>
      <c r="B57" s="293"/>
      <c r="C57" s="246"/>
      <c r="D57" s="246"/>
      <c r="E57" s="253"/>
      <c r="F57" s="253"/>
      <c r="G57" s="292"/>
      <c r="H57" s="292"/>
      <c r="I57" s="274"/>
      <c r="J57" s="253"/>
      <c r="K57" s="254"/>
      <c r="L57" s="281"/>
      <c r="M57" s="238"/>
      <c r="N57" s="238"/>
      <c r="O57" s="40" t="s">
        <v>212</v>
      </c>
      <c r="P57" s="20" t="s">
        <v>234</v>
      </c>
      <c r="Q57" s="20">
        <v>2</v>
      </c>
      <c r="R57" s="20">
        <v>1</v>
      </c>
      <c r="S57" s="65">
        <f t="shared" si="0"/>
        <v>0.5</v>
      </c>
      <c r="T57" s="236"/>
      <c r="U57" s="238"/>
      <c r="V57" s="239"/>
      <c r="W57" s="187"/>
      <c r="X57" s="183"/>
      <c r="Y57" s="77" t="s">
        <v>407</v>
      </c>
      <c r="Z57" s="77" t="s">
        <v>399</v>
      </c>
      <c r="AA57" s="140" t="s">
        <v>420</v>
      </c>
      <c r="AB57" s="240"/>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row>
    <row r="58" spans="1:84" s="18" customFormat="1" ht="39" thickBot="1">
      <c r="A58" s="283"/>
      <c r="B58" s="293"/>
      <c r="C58" s="246"/>
      <c r="D58" s="246"/>
      <c r="E58" s="253"/>
      <c r="F58" s="253"/>
      <c r="G58" s="292"/>
      <c r="H58" s="292"/>
      <c r="I58" s="274"/>
      <c r="J58" s="253"/>
      <c r="K58" s="254"/>
      <c r="L58" s="281"/>
      <c r="M58" s="238"/>
      <c r="N58" s="238"/>
      <c r="O58" s="40" t="s">
        <v>213</v>
      </c>
      <c r="P58" s="20" t="s">
        <v>235</v>
      </c>
      <c r="Q58" s="20">
        <v>2</v>
      </c>
      <c r="R58" s="20">
        <v>1</v>
      </c>
      <c r="S58" s="65">
        <f t="shared" si="0"/>
        <v>0.5</v>
      </c>
      <c r="T58" s="236"/>
      <c r="U58" s="238"/>
      <c r="V58" s="239"/>
      <c r="W58" s="187"/>
      <c r="X58" s="183"/>
      <c r="Y58" s="77" t="s">
        <v>407</v>
      </c>
      <c r="Z58" s="77" t="s">
        <v>399</v>
      </c>
      <c r="AA58" s="140" t="s">
        <v>421</v>
      </c>
      <c r="AB58" s="240"/>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row>
    <row r="59" spans="1:84" s="18" customFormat="1" ht="64.5" thickBot="1">
      <c r="A59" s="283"/>
      <c r="B59" s="293"/>
      <c r="C59" s="246"/>
      <c r="D59" s="246"/>
      <c r="E59" s="253"/>
      <c r="F59" s="253"/>
      <c r="G59" s="292"/>
      <c r="H59" s="292"/>
      <c r="I59" s="274"/>
      <c r="J59" s="253"/>
      <c r="K59" s="254"/>
      <c r="L59" s="281"/>
      <c r="M59" s="238"/>
      <c r="N59" s="238"/>
      <c r="O59" s="40" t="s">
        <v>178</v>
      </c>
      <c r="P59" s="20" t="s">
        <v>236</v>
      </c>
      <c r="Q59" s="20">
        <v>600</v>
      </c>
      <c r="R59" s="20">
        <v>431</v>
      </c>
      <c r="S59" s="65">
        <f t="shared" si="0"/>
        <v>0.7183333333333334</v>
      </c>
      <c r="T59" s="236"/>
      <c r="U59" s="238"/>
      <c r="V59" s="239"/>
      <c r="W59" s="187"/>
      <c r="X59" s="183"/>
      <c r="Y59" s="59">
        <v>431</v>
      </c>
      <c r="Z59" s="59" t="s">
        <v>399</v>
      </c>
      <c r="AA59" s="140" t="s">
        <v>419</v>
      </c>
      <c r="AB59" s="240"/>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row>
    <row r="60" spans="1:84" s="18" customFormat="1" ht="64.5" thickBot="1">
      <c r="A60" s="283"/>
      <c r="B60" s="293"/>
      <c r="C60" s="246"/>
      <c r="D60" s="246"/>
      <c r="E60" s="253"/>
      <c r="F60" s="253"/>
      <c r="G60" s="292"/>
      <c r="H60" s="292"/>
      <c r="I60" s="274"/>
      <c r="J60" s="253"/>
      <c r="K60" s="254"/>
      <c r="L60" s="281"/>
      <c r="M60" s="238"/>
      <c r="N60" s="238"/>
      <c r="O60" s="40" t="s">
        <v>214</v>
      </c>
      <c r="P60" s="20" t="s">
        <v>237</v>
      </c>
      <c r="Q60" s="20">
        <v>2</v>
      </c>
      <c r="R60" s="20">
        <v>1</v>
      </c>
      <c r="S60" s="65">
        <f t="shared" si="0"/>
        <v>0.5</v>
      </c>
      <c r="T60" s="236"/>
      <c r="U60" s="238"/>
      <c r="V60" s="239"/>
      <c r="W60" s="187"/>
      <c r="X60" s="183"/>
      <c r="Y60" s="77" t="s">
        <v>407</v>
      </c>
      <c r="Z60" s="77" t="s">
        <v>399</v>
      </c>
      <c r="AA60" s="140" t="s">
        <v>422</v>
      </c>
      <c r="AB60" s="240"/>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row>
    <row r="61" spans="1:84" s="18" customFormat="1" ht="141" thickBot="1">
      <c r="A61" s="283"/>
      <c r="B61" s="293"/>
      <c r="C61" s="246"/>
      <c r="D61" s="246"/>
      <c r="E61" s="253"/>
      <c r="F61" s="253"/>
      <c r="G61" s="292"/>
      <c r="H61" s="292"/>
      <c r="I61" s="274"/>
      <c r="J61" s="253"/>
      <c r="K61" s="254"/>
      <c r="L61" s="281"/>
      <c r="M61" s="238"/>
      <c r="N61" s="238"/>
      <c r="O61" s="40" t="s">
        <v>179</v>
      </c>
      <c r="P61" s="20" t="s">
        <v>180</v>
      </c>
      <c r="Q61" s="37">
        <v>1</v>
      </c>
      <c r="R61" s="78">
        <v>1</v>
      </c>
      <c r="S61" s="65">
        <f t="shared" si="0"/>
        <v>1</v>
      </c>
      <c r="T61" s="236"/>
      <c r="U61" s="238"/>
      <c r="V61" s="239"/>
      <c r="W61" s="187"/>
      <c r="X61" s="183"/>
      <c r="Y61" s="77" t="s">
        <v>407</v>
      </c>
      <c r="Z61" s="77" t="s">
        <v>399</v>
      </c>
      <c r="AA61" s="140" t="s">
        <v>423</v>
      </c>
      <c r="AB61" s="240"/>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row>
    <row r="62" spans="1:84" s="18" customFormat="1" ht="39" thickBot="1">
      <c r="A62" s="283"/>
      <c r="B62" s="293"/>
      <c r="C62" s="246"/>
      <c r="D62" s="246"/>
      <c r="E62" s="253"/>
      <c r="F62" s="253"/>
      <c r="G62" s="292"/>
      <c r="H62" s="292"/>
      <c r="I62" s="274"/>
      <c r="J62" s="253"/>
      <c r="K62" s="254"/>
      <c r="L62" s="281"/>
      <c r="M62" s="238"/>
      <c r="N62" s="238"/>
      <c r="O62" s="40" t="s">
        <v>290</v>
      </c>
      <c r="P62" s="20" t="s">
        <v>238</v>
      </c>
      <c r="Q62" s="20">
        <v>6</v>
      </c>
      <c r="R62" s="20">
        <v>3</v>
      </c>
      <c r="S62" s="65">
        <f t="shared" si="0"/>
        <v>0.5</v>
      </c>
      <c r="T62" s="236"/>
      <c r="U62" s="238"/>
      <c r="V62" s="239"/>
      <c r="W62" s="187"/>
      <c r="X62" s="183"/>
      <c r="Y62" s="77" t="s">
        <v>407</v>
      </c>
      <c r="Z62" s="77" t="s">
        <v>399</v>
      </c>
      <c r="AA62" s="140" t="s">
        <v>424</v>
      </c>
      <c r="AB62" s="240"/>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row>
    <row r="63" spans="1:84" s="18" customFormat="1" ht="39" thickBot="1">
      <c r="A63" s="283"/>
      <c r="B63" s="293"/>
      <c r="C63" s="246"/>
      <c r="D63" s="246"/>
      <c r="E63" s="253"/>
      <c r="F63" s="253"/>
      <c r="G63" s="292"/>
      <c r="H63" s="292"/>
      <c r="I63" s="274"/>
      <c r="J63" s="253"/>
      <c r="K63" s="254"/>
      <c r="L63" s="281"/>
      <c r="M63" s="238"/>
      <c r="N63" s="238"/>
      <c r="O63" s="40" t="s">
        <v>181</v>
      </c>
      <c r="P63" s="20" t="s">
        <v>239</v>
      </c>
      <c r="Q63" s="20">
        <v>4</v>
      </c>
      <c r="R63" s="20">
        <v>2</v>
      </c>
      <c r="S63" s="65">
        <f t="shared" si="0"/>
        <v>0.5</v>
      </c>
      <c r="T63" s="236"/>
      <c r="U63" s="238"/>
      <c r="V63" s="239"/>
      <c r="W63" s="187"/>
      <c r="X63" s="183"/>
      <c r="Y63" s="77" t="s">
        <v>407</v>
      </c>
      <c r="Z63" s="77" t="s">
        <v>399</v>
      </c>
      <c r="AA63" s="140" t="s">
        <v>425</v>
      </c>
      <c r="AB63" s="240"/>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row>
    <row r="64" spans="1:84" s="18" customFormat="1" ht="90" thickBot="1">
      <c r="A64" s="283"/>
      <c r="B64" s="293"/>
      <c r="C64" s="246"/>
      <c r="D64" s="246"/>
      <c r="E64" s="253"/>
      <c r="F64" s="253"/>
      <c r="G64" s="292"/>
      <c r="H64" s="292"/>
      <c r="I64" s="274"/>
      <c r="J64" s="253"/>
      <c r="K64" s="254"/>
      <c r="L64" s="281"/>
      <c r="M64" s="238"/>
      <c r="N64" s="238"/>
      <c r="O64" s="40" t="s">
        <v>182</v>
      </c>
      <c r="P64" s="20" t="s">
        <v>240</v>
      </c>
      <c r="Q64" s="75">
        <v>1500</v>
      </c>
      <c r="R64" s="20">
        <v>1500</v>
      </c>
      <c r="S64" s="65">
        <f t="shared" si="0"/>
        <v>1</v>
      </c>
      <c r="T64" s="236"/>
      <c r="U64" s="238"/>
      <c r="V64" s="239"/>
      <c r="W64" s="187"/>
      <c r="X64" s="183"/>
      <c r="Y64" s="59" t="s">
        <v>426</v>
      </c>
      <c r="Z64" s="59" t="s">
        <v>399</v>
      </c>
      <c r="AA64" s="140" t="s">
        <v>427</v>
      </c>
      <c r="AB64" s="240"/>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row>
    <row r="65" spans="1:84" s="18" customFormat="1" ht="51.75" thickBot="1">
      <c r="A65" s="283"/>
      <c r="B65" s="293"/>
      <c r="C65" s="246"/>
      <c r="D65" s="246"/>
      <c r="E65" s="253"/>
      <c r="F65" s="253"/>
      <c r="G65" s="292"/>
      <c r="H65" s="292"/>
      <c r="I65" s="274"/>
      <c r="J65" s="253"/>
      <c r="K65" s="254"/>
      <c r="L65" s="281"/>
      <c r="M65" s="238"/>
      <c r="N65" s="238"/>
      <c r="O65" s="40" t="s">
        <v>241</v>
      </c>
      <c r="P65" s="43" t="s">
        <v>242</v>
      </c>
      <c r="Q65" s="20">
        <v>3</v>
      </c>
      <c r="R65" s="20">
        <v>1</v>
      </c>
      <c r="S65" s="65">
        <f t="shared" si="0"/>
        <v>0.3333333333333333</v>
      </c>
      <c r="T65" s="237"/>
      <c r="U65" s="238"/>
      <c r="V65" s="239"/>
      <c r="W65" s="188"/>
      <c r="X65" s="184"/>
      <c r="Y65" s="77" t="s">
        <v>407</v>
      </c>
      <c r="Z65" s="77" t="s">
        <v>399</v>
      </c>
      <c r="AA65" s="140" t="s">
        <v>428</v>
      </c>
      <c r="AB65" s="240"/>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row>
    <row r="66" spans="1:84" s="18" customFormat="1" ht="77.25" thickBot="1">
      <c r="A66" s="93" t="s">
        <v>34</v>
      </c>
      <c r="B66" s="97" t="s">
        <v>35</v>
      </c>
      <c r="C66" s="88" t="s">
        <v>43</v>
      </c>
      <c r="D66" s="17" t="s">
        <v>150</v>
      </c>
      <c r="E66" s="89">
        <v>1</v>
      </c>
      <c r="F66" s="89">
        <v>1</v>
      </c>
      <c r="G66" s="96" t="s">
        <v>54</v>
      </c>
      <c r="H66" s="96" t="s">
        <v>61</v>
      </c>
      <c r="I66" s="17" t="s">
        <v>62</v>
      </c>
      <c r="J66" s="88">
        <v>0</v>
      </c>
      <c r="K66" s="98">
        <v>3</v>
      </c>
      <c r="L66" s="281"/>
      <c r="M66" s="238"/>
      <c r="N66" s="238"/>
      <c r="O66" s="22" t="s">
        <v>304</v>
      </c>
      <c r="P66" s="20" t="s">
        <v>231</v>
      </c>
      <c r="Q66" s="20">
        <v>1</v>
      </c>
      <c r="R66" s="20">
        <v>0</v>
      </c>
      <c r="S66" s="65">
        <f t="shared" si="0"/>
        <v>0</v>
      </c>
      <c r="T66" s="48" t="s">
        <v>527</v>
      </c>
      <c r="U66" s="238"/>
      <c r="V66" s="23">
        <v>372500</v>
      </c>
      <c r="W66" s="59">
        <v>0</v>
      </c>
      <c r="X66" s="74">
        <f>W66/V66</f>
        <v>0</v>
      </c>
      <c r="Y66" s="77" t="s">
        <v>412</v>
      </c>
      <c r="Z66" s="77" t="s">
        <v>412</v>
      </c>
      <c r="AA66" s="146" t="s">
        <v>412</v>
      </c>
      <c r="AB66" s="240"/>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row>
    <row r="67" spans="1:84" s="18" customFormat="1" ht="90" thickBot="1">
      <c r="A67" s="93" t="s">
        <v>34</v>
      </c>
      <c r="B67" s="97" t="s">
        <v>35</v>
      </c>
      <c r="C67" s="88" t="s">
        <v>43</v>
      </c>
      <c r="D67" s="17" t="s">
        <v>150</v>
      </c>
      <c r="E67" s="89">
        <v>0.8</v>
      </c>
      <c r="F67" s="89">
        <v>0.2</v>
      </c>
      <c r="G67" s="96" t="s">
        <v>72</v>
      </c>
      <c r="H67" s="96" t="s">
        <v>73</v>
      </c>
      <c r="I67" s="17" t="s">
        <v>145</v>
      </c>
      <c r="J67" s="88">
        <v>3</v>
      </c>
      <c r="K67" s="98">
        <v>17</v>
      </c>
      <c r="L67" s="281"/>
      <c r="M67" s="238"/>
      <c r="N67" s="238"/>
      <c r="O67" s="22" t="s">
        <v>305</v>
      </c>
      <c r="P67" s="20" t="s">
        <v>231</v>
      </c>
      <c r="Q67" s="20">
        <v>1</v>
      </c>
      <c r="R67" s="20">
        <v>0</v>
      </c>
      <c r="S67" s="65">
        <f t="shared" si="0"/>
        <v>0</v>
      </c>
      <c r="T67" s="137" t="s">
        <v>528</v>
      </c>
      <c r="U67" s="238"/>
      <c r="V67" s="23">
        <v>130000000</v>
      </c>
      <c r="W67" s="59">
        <v>114600000</v>
      </c>
      <c r="X67" s="74">
        <f>W67/V67</f>
        <v>0.8815384615384615</v>
      </c>
      <c r="Y67" s="77" t="s">
        <v>412</v>
      </c>
      <c r="Z67" s="77" t="s">
        <v>412</v>
      </c>
      <c r="AA67" s="146" t="s">
        <v>412</v>
      </c>
      <c r="AB67" s="240"/>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row>
    <row r="68" spans="1:84" s="18" customFormat="1" ht="192" thickBot="1">
      <c r="A68" s="93" t="s">
        <v>34</v>
      </c>
      <c r="B68" s="97" t="s">
        <v>35</v>
      </c>
      <c r="C68" s="88" t="s">
        <v>43</v>
      </c>
      <c r="D68" s="88" t="s">
        <v>150</v>
      </c>
      <c r="E68" s="89">
        <v>1</v>
      </c>
      <c r="F68" s="89">
        <v>1</v>
      </c>
      <c r="G68" s="96" t="s">
        <v>54</v>
      </c>
      <c r="H68" s="96" t="s">
        <v>67</v>
      </c>
      <c r="I68" s="17" t="s">
        <v>68</v>
      </c>
      <c r="J68" s="88">
        <v>4</v>
      </c>
      <c r="K68" s="98">
        <v>4</v>
      </c>
      <c r="L68" s="32">
        <v>2020630010020</v>
      </c>
      <c r="M68" s="20" t="s">
        <v>116</v>
      </c>
      <c r="N68" s="20" t="s">
        <v>126</v>
      </c>
      <c r="O68" s="40" t="s">
        <v>306</v>
      </c>
      <c r="P68" s="20" t="s">
        <v>113</v>
      </c>
      <c r="Q68" s="20">
        <v>1</v>
      </c>
      <c r="R68" s="20">
        <v>0</v>
      </c>
      <c r="S68" s="65">
        <f t="shared" si="0"/>
        <v>0</v>
      </c>
      <c r="T68" s="20" t="s">
        <v>529</v>
      </c>
      <c r="U68" s="20" t="s">
        <v>282</v>
      </c>
      <c r="V68" s="23">
        <v>608820292</v>
      </c>
      <c r="W68" s="59">
        <v>0</v>
      </c>
      <c r="X68" s="74">
        <f>W68/V68</f>
        <v>0</v>
      </c>
      <c r="Y68" s="59" t="s">
        <v>429</v>
      </c>
      <c r="Z68" s="59" t="s">
        <v>429</v>
      </c>
      <c r="AA68" s="140" t="s">
        <v>429</v>
      </c>
      <c r="AB68" s="31" t="s">
        <v>124</v>
      </c>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row>
    <row r="69" spans="1:84" s="18" customFormat="1" ht="51.75" thickBot="1">
      <c r="A69" s="283" t="s">
        <v>34</v>
      </c>
      <c r="B69" s="243" t="s">
        <v>35</v>
      </c>
      <c r="C69" s="246" t="s">
        <v>43</v>
      </c>
      <c r="D69" s="246" t="s">
        <v>150</v>
      </c>
      <c r="E69" s="253">
        <v>1</v>
      </c>
      <c r="F69" s="253">
        <v>1</v>
      </c>
      <c r="G69" s="246" t="s">
        <v>54</v>
      </c>
      <c r="H69" s="246" t="s">
        <v>141</v>
      </c>
      <c r="I69" s="274" t="s">
        <v>69</v>
      </c>
      <c r="J69" s="246">
        <v>4</v>
      </c>
      <c r="K69" s="294">
        <v>4</v>
      </c>
      <c r="L69" s="247">
        <v>2020630010013</v>
      </c>
      <c r="M69" s="238" t="s">
        <v>110</v>
      </c>
      <c r="N69" s="301" t="s">
        <v>142</v>
      </c>
      <c r="O69" s="22" t="s">
        <v>185</v>
      </c>
      <c r="P69" s="20" t="s">
        <v>113</v>
      </c>
      <c r="Q69" s="20">
        <v>3</v>
      </c>
      <c r="R69" s="20">
        <v>2</v>
      </c>
      <c r="S69" s="65">
        <f t="shared" si="0"/>
        <v>0.6666666666666666</v>
      </c>
      <c r="T69" s="235" t="s">
        <v>530</v>
      </c>
      <c r="U69" s="238" t="s">
        <v>283</v>
      </c>
      <c r="V69" s="239">
        <v>50294235</v>
      </c>
      <c r="W69" s="186">
        <v>26000000</v>
      </c>
      <c r="X69" s="182">
        <f>W69/V69</f>
        <v>0.5169578580924832</v>
      </c>
      <c r="Y69" s="77" t="s">
        <v>407</v>
      </c>
      <c r="Z69" s="77" t="s">
        <v>399</v>
      </c>
      <c r="AA69" s="140" t="s">
        <v>430</v>
      </c>
      <c r="AB69" s="240" t="s">
        <v>124</v>
      </c>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row>
    <row r="70" spans="1:84" s="18" customFormat="1" ht="102.75" thickBot="1">
      <c r="A70" s="283"/>
      <c r="B70" s="243"/>
      <c r="C70" s="246"/>
      <c r="D70" s="246"/>
      <c r="E70" s="253"/>
      <c r="F70" s="253"/>
      <c r="G70" s="246"/>
      <c r="H70" s="246"/>
      <c r="I70" s="274"/>
      <c r="J70" s="246"/>
      <c r="K70" s="294"/>
      <c r="L70" s="247"/>
      <c r="M70" s="238"/>
      <c r="N70" s="301"/>
      <c r="O70" s="22" t="s">
        <v>307</v>
      </c>
      <c r="P70" s="20" t="s">
        <v>183</v>
      </c>
      <c r="Q70" s="20">
        <v>12</v>
      </c>
      <c r="R70" s="20">
        <v>6</v>
      </c>
      <c r="S70" s="65">
        <f t="shared" si="0"/>
        <v>0.5</v>
      </c>
      <c r="T70" s="236"/>
      <c r="U70" s="238"/>
      <c r="V70" s="239"/>
      <c r="W70" s="187"/>
      <c r="X70" s="183"/>
      <c r="Y70" s="77" t="s">
        <v>407</v>
      </c>
      <c r="Z70" s="77" t="s">
        <v>399</v>
      </c>
      <c r="AA70" s="140" t="s">
        <v>489</v>
      </c>
      <c r="AB70" s="240"/>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row>
    <row r="71" spans="1:84" s="18" customFormat="1" ht="77.25" thickBot="1">
      <c r="A71" s="283"/>
      <c r="B71" s="243"/>
      <c r="C71" s="246"/>
      <c r="D71" s="246"/>
      <c r="E71" s="253"/>
      <c r="F71" s="253"/>
      <c r="G71" s="246"/>
      <c r="H71" s="246"/>
      <c r="I71" s="274"/>
      <c r="J71" s="246"/>
      <c r="K71" s="294"/>
      <c r="L71" s="247"/>
      <c r="M71" s="238"/>
      <c r="N71" s="301"/>
      <c r="O71" s="22" t="s">
        <v>310</v>
      </c>
      <c r="P71" s="20" t="s">
        <v>311</v>
      </c>
      <c r="Q71" s="75">
        <v>1000</v>
      </c>
      <c r="R71" s="20">
        <v>934</v>
      </c>
      <c r="S71" s="65">
        <f t="shared" si="0"/>
        <v>0.934</v>
      </c>
      <c r="T71" s="237"/>
      <c r="U71" s="238"/>
      <c r="V71" s="239"/>
      <c r="W71" s="188"/>
      <c r="X71" s="184"/>
      <c r="Y71" s="77">
        <v>934</v>
      </c>
      <c r="Z71" s="77" t="s">
        <v>399</v>
      </c>
      <c r="AA71" s="140" t="s">
        <v>431</v>
      </c>
      <c r="AB71" s="240"/>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row>
    <row r="72" spans="1:84" s="1" customFormat="1" ht="39" thickBot="1">
      <c r="A72" s="283" t="s">
        <v>34</v>
      </c>
      <c r="B72" s="293" t="s">
        <v>35</v>
      </c>
      <c r="C72" s="246" t="s">
        <v>43</v>
      </c>
      <c r="D72" s="246" t="s">
        <v>150</v>
      </c>
      <c r="E72" s="246" t="s">
        <v>51</v>
      </c>
      <c r="F72" s="253">
        <v>1</v>
      </c>
      <c r="G72" s="292" t="s">
        <v>86</v>
      </c>
      <c r="H72" s="292" t="s">
        <v>103</v>
      </c>
      <c r="I72" s="274" t="s">
        <v>104</v>
      </c>
      <c r="J72" s="246">
        <v>0</v>
      </c>
      <c r="K72" s="294">
        <v>2</v>
      </c>
      <c r="L72" s="247"/>
      <c r="M72" s="238"/>
      <c r="N72" s="301"/>
      <c r="O72" s="22" t="s">
        <v>308</v>
      </c>
      <c r="P72" s="20" t="s">
        <v>231</v>
      </c>
      <c r="Q72" s="20">
        <v>1</v>
      </c>
      <c r="R72" s="20">
        <v>0</v>
      </c>
      <c r="S72" s="65">
        <f t="shared" si="0"/>
        <v>0</v>
      </c>
      <c r="T72" s="235" t="s">
        <v>531</v>
      </c>
      <c r="U72" s="238"/>
      <c r="V72" s="239">
        <v>140000000</v>
      </c>
      <c r="W72" s="186">
        <v>138000000</v>
      </c>
      <c r="X72" s="182">
        <f>W72/V72</f>
        <v>0.9857142857142858</v>
      </c>
      <c r="Y72" s="77" t="s">
        <v>412</v>
      </c>
      <c r="Z72" s="77" t="s">
        <v>412</v>
      </c>
      <c r="AA72" s="146" t="s">
        <v>412</v>
      </c>
      <c r="AB72" s="240"/>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row>
    <row r="73" spans="1:84" s="1" customFormat="1" ht="51.75" thickBot="1">
      <c r="A73" s="283"/>
      <c r="B73" s="293"/>
      <c r="C73" s="246"/>
      <c r="D73" s="246"/>
      <c r="E73" s="246"/>
      <c r="F73" s="253"/>
      <c r="G73" s="292"/>
      <c r="H73" s="292"/>
      <c r="I73" s="274"/>
      <c r="J73" s="246"/>
      <c r="K73" s="294"/>
      <c r="L73" s="247"/>
      <c r="M73" s="238"/>
      <c r="N73" s="301"/>
      <c r="O73" s="22" t="s">
        <v>309</v>
      </c>
      <c r="P73" s="20" t="s">
        <v>245</v>
      </c>
      <c r="Q73" s="20">
        <v>1</v>
      </c>
      <c r="R73" s="20">
        <v>0</v>
      </c>
      <c r="S73" s="65">
        <f t="shared" si="0"/>
        <v>0</v>
      </c>
      <c r="T73" s="237"/>
      <c r="U73" s="238"/>
      <c r="V73" s="239"/>
      <c r="W73" s="188"/>
      <c r="X73" s="184"/>
      <c r="Y73" s="77" t="s">
        <v>412</v>
      </c>
      <c r="Z73" s="77" t="s">
        <v>412</v>
      </c>
      <c r="AA73" s="146" t="s">
        <v>412</v>
      </c>
      <c r="AB73" s="240"/>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row>
    <row r="74" spans="1:84" s="18" customFormat="1" ht="51.75" thickBot="1">
      <c r="A74" s="283" t="s">
        <v>34</v>
      </c>
      <c r="B74" s="243" t="s">
        <v>35</v>
      </c>
      <c r="C74" s="246" t="s">
        <v>43</v>
      </c>
      <c r="D74" s="246" t="s">
        <v>150</v>
      </c>
      <c r="E74" s="253">
        <v>1</v>
      </c>
      <c r="F74" s="253">
        <v>1</v>
      </c>
      <c r="G74" s="246" t="s">
        <v>54</v>
      </c>
      <c r="H74" s="246" t="s">
        <v>143</v>
      </c>
      <c r="I74" s="274" t="s">
        <v>144</v>
      </c>
      <c r="J74" s="246">
        <v>0</v>
      </c>
      <c r="K74" s="294">
        <v>1</v>
      </c>
      <c r="L74" s="247">
        <v>2020630010009</v>
      </c>
      <c r="M74" s="238" t="s">
        <v>115</v>
      </c>
      <c r="N74" s="238" t="s">
        <v>132</v>
      </c>
      <c r="O74" s="17" t="s">
        <v>312</v>
      </c>
      <c r="P74" s="20" t="s">
        <v>231</v>
      </c>
      <c r="Q74" s="20">
        <v>1</v>
      </c>
      <c r="R74" s="20">
        <v>0</v>
      </c>
      <c r="S74" s="65">
        <f t="shared" si="0"/>
        <v>0</v>
      </c>
      <c r="T74" s="235" t="s">
        <v>532</v>
      </c>
      <c r="U74" s="238" t="s">
        <v>279</v>
      </c>
      <c r="V74" s="239">
        <f>159600000-11000000</f>
        <v>148600000</v>
      </c>
      <c r="W74" s="186">
        <f>143600000-8000000</f>
        <v>135600000</v>
      </c>
      <c r="X74" s="182">
        <f>W74/V74</f>
        <v>0.9125168236877523</v>
      </c>
      <c r="Y74" s="77" t="s">
        <v>412</v>
      </c>
      <c r="Z74" s="77" t="s">
        <v>412</v>
      </c>
      <c r="AA74" s="146" t="s">
        <v>412</v>
      </c>
      <c r="AB74" s="240" t="s">
        <v>124</v>
      </c>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row>
    <row r="75" spans="1:84" s="18" customFormat="1" ht="172.5" customHeight="1" thickBot="1">
      <c r="A75" s="283"/>
      <c r="B75" s="243"/>
      <c r="C75" s="246"/>
      <c r="D75" s="246"/>
      <c r="E75" s="253"/>
      <c r="F75" s="253"/>
      <c r="G75" s="246"/>
      <c r="H75" s="246"/>
      <c r="I75" s="274"/>
      <c r="J75" s="246"/>
      <c r="K75" s="294"/>
      <c r="L75" s="247"/>
      <c r="M75" s="238"/>
      <c r="N75" s="238"/>
      <c r="O75" s="17" t="s">
        <v>313</v>
      </c>
      <c r="P75" s="20" t="s">
        <v>246</v>
      </c>
      <c r="Q75" s="20">
        <v>500</v>
      </c>
      <c r="R75" s="20">
        <v>255</v>
      </c>
      <c r="S75" s="65">
        <f t="shared" si="0"/>
        <v>0.51</v>
      </c>
      <c r="T75" s="236"/>
      <c r="U75" s="238"/>
      <c r="V75" s="239"/>
      <c r="W75" s="187"/>
      <c r="X75" s="183"/>
      <c r="Y75" s="59" t="s">
        <v>432</v>
      </c>
      <c r="Z75" s="59" t="s">
        <v>399</v>
      </c>
      <c r="AA75" s="140" t="s">
        <v>433</v>
      </c>
      <c r="AB75" s="240"/>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row>
    <row r="76" spans="1:84" s="18" customFormat="1" ht="158.25" customHeight="1" thickBot="1">
      <c r="A76" s="93"/>
      <c r="B76" s="243"/>
      <c r="C76" s="246"/>
      <c r="D76" s="246"/>
      <c r="E76" s="253"/>
      <c r="F76" s="253"/>
      <c r="G76" s="246"/>
      <c r="H76" s="246"/>
      <c r="I76" s="274"/>
      <c r="J76" s="246"/>
      <c r="K76" s="294"/>
      <c r="L76" s="247"/>
      <c r="M76" s="238"/>
      <c r="N76" s="238"/>
      <c r="O76" s="17" t="s">
        <v>314</v>
      </c>
      <c r="P76" s="20" t="s">
        <v>311</v>
      </c>
      <c r="Q76" s="20">
        <v>500</v>
      </c>
      <c r="R76" s="20">
        <v>500</v>
      </c>
      <c r="S76" s="65">
        <f t="shared" si="0"/>
        <v>1</v>
      </c>
      <c r="T76" s="237"/>
      <c r="U76" s="238"/>
      <c r="V76" s="239"/>
      <c r="W76" s="188"/>
      <c r="X76" s="184"/>
      <c r="Y76" s="59" t="s">
        <v>434</v>
      </c>
      <c r="Z76" s="59" t="s">
        <v>399</v>
      </c>
      <c r="AA76" s="140" t="s">
        <v>435</v>
      </c>
      <c r="AB76" s="240"/>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row>
    <row r="77" spans="1:84" s="18" customFormat="1" ht="135.75" customHeight="1" thickBot="1">
      <c r="A77" s="283" t="s">
        <v>34</v>
      </c>
      <c r="B77" s="243" t="s">
        <v>35</v>
      </c>
      <c r="C77" s="244" t="s">
        <v>42</v>
      </c>
      <c r="D77" s="246" t="s">
        <v>152</v>
      </c>
      <c r="E77" s="246" t="s">
        <v>51</v>
      </c>
      <c r="F77" s="253">
        <v>1</v>
      </c>
      <c r="G77" s="246" t="s">
        <v>86</v>
      </c>
      <c r="H77" s="246" t="s">
        <v>93</v>
      </c>
      <c r="I77" s="274" t="s">
        <v>94</v>
      </c>
      <c r="J77" s="253" t="s">
        <v>39</v>
      </c>
      <c r="K77" s="282">
        <v>15000</v>
      </c>
      <c r="L77" s="247"/>
      <c r="M77" s="238"/>
      <c r="N77" s="238"/>
      <c r="O77" s="17" t="s">
        <v>170</v>
      </c>
      <c r="P77" s="20" t="s">
        <v>205</v>
      </c>
      <c r="Q77" s="20">
        <v>737</v>
      </c>
      <c r="R77" s="20">
        <v>737</v>
      </c>
      <c r="S77" s="65">
        <f aca="true" t="shared" si="2" ref="S77:S129">R77/Q77</f>
        <v>1</v>
      </c>
      <c r="T77" s="250" t="s">
        <v>533</v>
      </c>
      <c r="U77" s="238"/>
      <c r="V77" s="239">
        <v>2000000</v>
      </c>
      <c r="W77" s="186">
        <v>2000000</v>
      </c>
      <c r="X77" s="182">
        <f>W77/V77</f>
        <v>1</v>
      </c>
      <c r="Y77" s="77" t="s">
        <v>407</v>
      </c>
      <c r="Z77" s="77" t="s">
        <v>399</v>
      </c>
      <c r="AA77" s="140" t="s">
        <v>436</v>
      </c>
      <c r="AB77" s="240"/>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row>
    <row r="78" spans="1:84" s="18" customFormat="1" ht="205.5" customHeight="1" thickBot="1">
      <c r="A78" s="283"/>
      <c r="B78" s="243"/>
      <c r="C78" s="244"/>
      <c r="D78" s="246"/>
      <c r="E78" s="246"/>
      <c r="F78" s="253"/>
      <c r="G78" s="246"/>
      <c r="H78" s="246"/>
      <c r="I78" s="274"/>
      <c r="J78" s="253"/>
      <c r="K78" s="282"/>
      <c r="L78" s="247"/>
      <c r="M78" s="238"/>
      <c r="N78" s="238"/>
      <c r="O78" s="17" t="s">
        <v>316</v>
      </c>
      <c r="P78" s="20" t="s">
        <v>303</v>
      </c>
      <c r="Q78" s="75">
        <v>1640</v>
      </c>
      <c r="R78" s="20">
        <v>1640</v>
      </c>
      <c r="S78" s="65">
        <f t="shared" si="2"/>
        <v>1</v>
      </c>
      <c r="T78" s="251"/>
      <c r="U78" s="238"/>
      <c r="V78" s="239"/>
      <c r="W78" s="188"/>
      <c r="X78" s="184"/>
      <c r="Y78" s="77" t="s">
        <v>407</v>
      </c>
      <c r="Z78" s="77" t="s">
        <v>399</v>
      </c>
      <c r="AA78" s="140" t="s">
        <v>437</v>
      </c>
      <c r="AB78" s="240"/>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row>
    <row r="79" spans="1:84" s="18" customFormat="1" ht="77.25" thickBot="1">
      <c r="A79" s="93" t="s">
        <v>34</v>
      </c>
      <c r="B79" s="97" t="s">
        <v>35</v>
      </c>
      <c r="C79" s="88" t="s">
        <v>43</v>
      </c>
      <c r="D79" s="17" t="s">
        <v>150</v>
      </c>
      <c r="E79" s="89">
        <v>1</v>
      </c>
      <c r="F79" s="89">
        <v>1</v>
      </c>
      <c r="G79" s="96" t="s">
        <v>54</v>
      </c>
      <c r="H79" s="96" t="s">
        <v>61</v>
      </c>
      <c r="I79" s="17" t="s">
        <v>62</v>
      </c>
      <c r="J79" s="88">
        <v>0</v>
      </c>
      <c r="K79" s="98">
        <v>3</v>
      </c>
      <c r="L79" s="247"/>
      <c r="M79" s="238"/>
      <c r="N79" s="238"/>
      <c r="O79" s="17" t="s">
        <v>315</v>
      </c>
      <c r="P79" s="20" t="s">
        <v>231</v>
      </c>
      <c r="Q79" s="20">
        <v>1</v>
      </c>
      <c r="R79" s="20">
        <v>0</v>
      </c>
      <c r="S79" s="65">
        <f t="shared" si="2"/>
        <v>0</v>
      </c>
      <c r="T79" s="48" t="s">
        <v>534</v>
      </c>
      <c r="U79" s="238"/>
      <c r="V79" s="23">
        <v>11000000</v>
      </c>
      <c r="W79" s="59">
        <v>8000000</v>
      </c>
      <c r="X79" s="74">
        <f>W79/V79</f>
        <v>0.7272727272727273</v>
      </c>
      <c r="Y79" s="77" t="s">
        <v>412</v>
      </c>
      <c r="Z79" s="77" t="s">
        <v>412</v>
      </c>
      <c r="AA79" s="146" t="s">
        <v>412</v>
      </c>
      <c r="AB79" s="240"/>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row>
    <row r="80" spans="1:84" s="18" customFormat="1" ht="108" customHeight="1" thickBot="1">
      <c r="A80" s="93" t="s">
        <v>34</v>
      </c>
      <c r="B80" s="97" t="s">
        <v>35</v>
      </c>
      <c r="C80" s="88" t="s">
        <v>43</v>
      </c>
      <c r="D80" s="17" t="s">
        <v>150</v>
      </c>
      <c r="E80" s="89">
        <v>1</v>
      </c>
      <c r="F80" s="89">
        <v>1</v>
      </c>
      <c r="G80" s="96" t="s">
        <v>54</v>
      </c>
      <c r="H80" s="96" t="s">
        <v>70</v>
      </c>
      <c r="I80" s="17" t="s">
        <v>71</v>
      </c>
      <c r="J80" s="94">
        <v>1000</v>
      </c>
      <c r="K80" s="95">
        <v>12000</v>
      </c>
      <c r="L80" s="247">
        <v>2020630010016</v>
      </c>
      <c r="M80" s="238" t="s">
        <v>121</v>
      </c>
      <c r="N80" s="238" t="s">
        <v>128</v>
      </c>
      <c r="O80" s="40" t="s">
        <v>127</v>
      </c>
      <c r="P80" s="20" t="s">
        <v>193</v>
      </c>
      <c r="Q80" s="75">
        <v>1200</v>
      </c>
      <c r="R80" s="20">
        <v>2070</v>
      </c>
      <c r="S80" s="65">
        <v>1</v>
      </c>
      <c r="T80" s="22" t="s">
        <v>535</v>
      </c>
      <c r="U80" s="238" t="s">
        <v>282</v>
      </c>
      <c r="V80" s="23">
        <v>620000000</v>
      </c>
      <c r="W80" s="139">
        <v>569000000</v>
      </c>
      <c r="X80" s="74">
        <f>W80/V80</f>
        <v>0.917741935483871</v>
      </c>
      <c r="Y80" s="77" t="s">
        <v>407</v>
      </c>
      <c r="Z80" s="77" t="s">
        <v>399</v>
      </c>
      <c r="AA80" s="140" t="s">
        <v>561</v>
      </c>
      <c r="AB80" s="240" t="s">
        <v>124</v>
      </c>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row>
    <row r="81" spans="1:84" s="18" customFormat="1" ht="39" thickBot="1">
      <c r="A81" s="283" t="s">
        <v>34</v>
      </c>
      <c r="B81" s="293" t="s">
        <v>35</v>
      </c>
      <c r="C81" s="244" t="s">
        <v>42</v>
      </c>
      <c r="D81" s="246" t="s">
        <v>152</v>
      </c>
      <c r="E81" s="246" t="s">
        <v>51</v>
      </c>
      <c r="F81" s="253">
        <v>1</v>
      </c>
      <c r="G81" s="292" t="s">
        <v>86</v>
      </c>
      <c r="H81" s="292" t="s">
        <v>95</v>
      </c>
      <c r="I81" s="274" t="s">
        <v>96</v>
      </c>
      <c r="J81" s="253">
        <v>0.6</v>
      </c>
      <c r="K81" s="254">
        <v>0.9</v>
      </c>
      <c r="L81" s="247"/>
      <c r="M81" s="238"/>
      <c r="N81" s="238"/>
      <c r="O81" s="40" t="s">
        <v>247</v>
      </c>
      <c r="P81" s="20" t="s">
        <v>188</v>
      </c>
      <c r="Q81" s="20">
        <v>6</v>
      </c>
      <c r="R81" s="20">
        <v>3</v>
      </c>
      <c r="S81" s="65">
        <f t="shared" si="2"/>
        <v>0.5</v>
      </c>
      <c r="T81" s="235" t="s">
        <v>536</v>
      </c>
      <c r="U81" s="238"/>
      <c r="V81" s="239">
        <v>100600000</v>
      </c>
      <c r="W81" s="186">
        <v>84800000</v>
      </c>
      <c r="X81" s="182">
        <f>W81/V81</f>
        <v>0.8429423459244533</v>
      </c>
      <c r="Y81" s="77" t="s">
        <v>407</v>
      </c>
      <c r="Z81" s="77" t="s">
        <v>399</v>
      </c>
      <c r="AA81" s="140" t="s">
        <v>488</v>
      </c>
      <c r="AB81" s="240"/>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row>
    <row r="82" spans="1:84" s="18" customFormat="1" ht="84" customHeight="1" thickBot="1">
      <c r="A82" s="283"/>
      <c r="B82" s="293"/>
      <c r="C82" s="244"/>
      <c r="D82" s="246"/>
      <c r="E82" s="246"/>
      <c r="F82" s="253"/>
      <c r="G82" s="292"/>
      <c r="H82" s="292"/>
      <c r="I82" s="274"/>
      <c r="J82" s="253"/>
      <c r="K82" s="254"/>
      <c r="L82" s="247"/>
      <c r="M82" s="238"/>
      <c r="N82" s="238"/>
      <c r="O82" s="40" t="s">
        <v>186</v>
      </c>
      <c r="P82" s="20" t="s">
        <v>173</v>
      </c>
      <c r="Q82" s="37">
        <v>1</v>
      </c>
      <c r="R82" s="78">
        <v>1</v>
      </c>
      <c r="S82" s="65">
        <f t="shared" si="2"/>
        <v>1</v>
      </c>
      <c r="T82" s="236"/>
      <c r="U82" s="238"/>
      <c r="V82" s="239"/>
      <c r="W82" s="187"/>
      <c r="X82" s="183"/>
      <c r="Y82" s="77" t="s">
        <v>407</v>
      </c>
      <c r="Z82" s="77" t="s">
        <v>399</v>
      </c>
      <c r="AA82" s="140" t="s">
        <v>438</v>
      </c>
      <c r="AB82" s="240"/>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row>
    <row r="83" spans="1:84" s="18" customFormat="1" ht="81" customHeight="1" thickBot="1">
      <c r="A83" s="283"/>
      <c r="B83" s="293"/>
      <c r="C83" s="244"/>
      <c r="D83" s="246"/>
      <c r="E83" s="246"/>
      <c r="F83" s="253"/>
      <c r="G83" s="292"/>
      <c r="H83" s="292"/>
      <c r="I83" s="274"/>
      <c r="J83" s="253"/>
      <c r="K83" s="254"/>
      <c r="L83" s="247"/>
      <c r="M83" s="238"/>
      <c r="N83" s="238"/>
      <c r="O83" s="40" t="s">
        <v>263</v>
      </c>
      <c r="P83" s="20" t="s">
        <v>187</v>
      </c>
      <c r="Q83" s="20">
        <v>100</v>
      </c>
      <c r="R83" s="20">
        <v>45</v>
      </c>
      <c r="S83" s="65">
        <f t="shared" si="2"/>
        <v>0.45</v>
      </c>
      <c r="T83" s="236"/>
      <c r="U83" s="238"/>
      <c r="V83" s="239"/>
      <c r="W83" s="187"/>
      <c r="X83" s="183"/>
      <c r="Y83" s="77" t="s">
        <v>407</v>
      </c>
      <c r="Z83" s="77" t="s">
        <v>399</v>
      </c>
      <c r="AA83" s="140" t="s">
        <v>439</v>
      </c>
      <c r="AB83" s="240"/>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row>
    <row r="84" spans="1:84" s="18" customFormat="1" ht="51.75" thickBot="1">
      <c r="A84" s="283"/>
      <c r="B84" s="293"/>
      <c r="C84" s="244"/>
      <c r="D84" s="246"/>
      <c r="E84" s="246"/>
      <c r="F84" s="253"/>
      <c r="G84" s="292"/>
      <c r="H84" s="292"/>
      <c r="I84" s="274"/>
      <c r="J84" s="253"/>
      <c r="K84" s="254"/>
      <c r="L84" s="247"/>
      <c r="M84" s="238"/>
      <c r="N84" s="238"/>
      <c r="O84" s="40" t="s">
        <v>264</v>
      </c>
      <c r="P84" s="20" t="s">
        <v>187</v>
      </c>
      <c r="Q84" s="20">
        <v>35</v>
      </c>
      <c r="R84" s="20">
        <v>35</v>
      </c>
      <c r="S84" s="65">
        <f t="shared" si="2"/>
        <v>1</v>
      </c>
      <c r="T84" s="237"/>
      <c r="U84" s="238"/>
      <c r="V84" s="239"/>
      <c r="W84" s="188"/>
      <c r="X84" s="184"/>
      <c r="Y84" s="77" t="s">
        <v>407</v>
      </c>
      <c r="Z84" s="77" t="s">
        <v>399</v>
      </c>
      <c r="AA84" s="140" t="s">
        <v>440</v>
      </c>
      <c r="AB84" s="240"/>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row>
    <row r="85" spans="1:84" s="18" customFormat="1" ht="77.25" thickBot="1">
      <c r="A85" s="93" t="s">
        <v>34</v>
      </c>
      <c r="B85" s="97" t="s">
        <v>35</v>
      </c>
      <c r="C85" s="88" t="s">
        <v>43</v>
      </c>
      <c r="D85" s="17" t="s">
        <v>150</v>
      </c>
      <c r="E85" s="89">
        <v>1</v>
      </c>
      <c r="F85" s="89">
        <v>1</v>
      </c>
      <c r="G85" s="96" t="s">
        <v>54</v>
      </c>
      <c r="H85" s="96" t="s">
        <v>61</v>
      </c>
      <c r="I85" s="17" t="s">
        <v>62</v>
      </c>
      <c r="J85" s="88">
        <v>0</v>
      </c>
      <c r="K85" s="98">
        <v>3</v>
      </c>
      <c r="L85" s="247"/>
      <c r="M85" s="238"/>
      <c r="N85" s="238"/>
      <c r="O85" s="22" t="s">
        <v>317</v>
      </c>
      <c r="P85" s="20" t="s">
        <v>231</v>
      </c>
      <c r="Q85" s="20">
        <v>1</v>
      </c>
      <c r="R85" s="20">
        <v>0</v>
      </c>
      <c r="S85" s="65">
        <f t="shared" si="2"/>
        <v>0</v>
      </c>
      <c r="T85" s="48" t="s">
        <v>537</v>
      </c>
      <c r="U85" s="238"/>
      <c r="V85" s="23">
        <f>372500</f>
        <v>372500</v>
      </c>
      <c r="W85" s="59">
        <v>0</v>
      </c>
      <c r="X85" s="74">
        <f>W85/V85</f>
        <v>0</v>
      </c>
      <c r="Y85" s="77" t="s">
        <v>412</v>
      </c>
      <c r="Z85" s="77" t="s">
        <v>412</v>
      </c>
      <c r="AA85" s="146" t="s">
        <v>412</v>
      </c>
      <c r="AB85" s="240"/>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row>
    <row r="86" spans="1:84" s="18" customFormat="1" ht="90" thickBot="1">
      <c r="A86" s="93" t="s">
        <v>34</v>
      </c>
      <c r="B86" s="97" t="s">
        <v>35</v>
      </c>
      <c r="C86" s="88" t="s">
        <v>43</v>
      </c>
      <c r="D86" s="17" t="s">
        <v>150</v>
      </c>
      <c r="E86" s="89">
        <v>0.8</v>
      </c>
      <c r="F86" s="89">
        <v>0.2</v>
      </c>
      <c r="G86" s="96" t="s">
        <v>72</v>
      </c>
      <c r="H86" s="96" t="s">
        <v>73</v>
      </c>
      <c r="I86" s="17" t="s">
        <v>145</v>
      </c>
      <c r="J86" s="88">
        <v>3</v>
      </c>
      <c r="K86" s="98">
        <v>17</v>
      </c>
      <c r="L86" s="247"/>
      <c r="M86" s="238"/>
      <c r="N86" s="238"/>
      <c r="O86" s="22" t="s">
        <v>318</v>
      </c>
      <c r="P86" s="20" t="s">
        <v>231</v>
      </c>
      <c r="Q86" s="20">
        <v>1</v>
      </c>
      <c r="R86" s="20">
        <v>0</v>
      </c>
      <c r="S86" s="65">
        <f t="shared" si="2"/>
        <v>0</v>
      </c>
      <c r="T86" s="48" t="s">
        <v>538</v>
      </c>
      <c r="U86" s="238"/>
      <c r="V86" s="23">
        <v>40064000</v>
      </c>
      <c r="W86" s="59">
        <v>33600000</v>
      </c>
      <c r="X86" s="74">
        <f>W86/V86</f>
        <v>0.8386581469648562</v>
      </c>
      <c r="Y86" s="77" t="s">
        <v>412</v>
      </c>
      <c r="Z86" s="77" t="s">
        <v>412</v>
      </c>
      <c r="AA86" s="146" t="s">
        <v>412</v>
      </c>
      <c r="AB86" s="240"/>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row>
    <row r="87" spans="1:84" s="18" customFormat="1" ht="26.25" thickBot="1">
      <c r="A87" s="283" t="s">
        <v>34</v>
      </c>
      <c r="B87" s="243" t="s">
        <v>35</v>
      </c>
      <c r="C87" s="246" t="s">
        <v>43</v>
      </c>
      <c r="D87" s="246" t="s">
        <v>150</v>
      </c>
      <c r="E87" s="253">
        <v>0.8</v>
      </c>
      <c r="F87" s="253">
        <v>0.2</v>
      </c>
      <c r="G87" s="246" t="s">
        <v>72</v>
      </c>
      <c r="H87" s="246" t="s">
        <v>74</v>
      </c>
      <c r="I87" s="274" t="s">
        <v>75</v>
      </c>
      <c r="J87" s="246">
        <v>4</v>
      </c>
      <c r="K87" s="294">
        <v>5</v>
      </c>
      <c r="L87" s="281">
        <v>2020630010025</v>
      </c>
      <c r="M87" s="238" t="s">
        <v>114</v>
      </c>
      <c r="N87" s="238" t="s">
        <v>134</v>
      </c>
      <c r="O87" s="40" t="s">
        <v>319</v>
      </c>
      <c r="P87" s="20" t="s">
        <v>113</v>
      </c>
      <c r="Q87" s="20">
        <v>1</v>
      </c>
      <c r="R87" s="20">
        <v>1</v>
      </c>
      <c r="S87" s="65">
        <f t="shared" si="2"/>
        <v>1</v>
      </c>
      <c r="T87" s="235" t="s">
        <v>539</v>
      </c>
      <c r="U87" s="238" t="s">
        <v>282</v>
      </c>
      <c r="V87" s="239">
        <v>341093479</v>
      </c>
      <c r="W87" s="186">
        <v>330050000</v>
      </c>
      <c r="X87" s="182">
        <f>W87/V87</f>
        <v>0.9676233065716275</v>
      </c>
      <c r="Y87" s="77" t="s">
        <v>407</v>
      </c>
      <c r="Z87" s="77" t="s">
        <v>399</v>
      </c>
      <c r="AA87" s="140" t="s">
        <v>441</v>
      </c>
      <c r="AB87" s="240" t="s">
        <v>124</v>
      </c>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row>
    <row r="88" spans="1:84" s="18" customFormat="1" ht="39" thickBot="1">
      <c r="A88" s="283"/>
      <c r="B88" s="243"/>
      <c r="C88" s="246"/>
      <c r="D88" s="246"/>
      <c r="E88" s="253"/>
      <c r="F88" s="253"/>
      <c r="G88" s="246"/>
      <c r="H88" s="246"/>
      <c r="I88" s="274"/>
      <c r="J88" s="246"/>
      <c r="K88" s="294"/>
      <c r="L88" s="281"/>
      <c r="M88" s="238"/>
      <c r="N88" s="238"/>
      <c r="O88" s="40" t="s">
        <v>320</v>
      </c>
      <c r="P88" s="20" t="s">
        <v>225</v>
      </c>
      <c r="Q88" s="20">
        <v>1</v>
      </c>
      <c r="R88" s="20">
        <v>1</v>
      </c>
      <c r="S88" s="65">
        <f t="shared" si="2"/>
        <v>1</v>
      </c>
      <c r="T88" s="237"/>
      <c r="U88" s="238"/>
      <c r="V88" s="239"/>
      <c r="W88" s="188"/>
      <c r="X88" s="184"/>
      <c r="Y88" s="77" t="s">
        <v>407</v>
      </c>
      <c r="Z88" s="77" t="s">
        <v>399</v>
      </c>
      <c r="AA88" s="140" t="s">
        <v>442</v>
      </c>
      <c r="AB88" s="240"/>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row>
    <row r="89" spans="1:84" s="1" customFormat="1" ht="51.75" thickBot="1">
      <c r="A89" s="93" t="s">
        <v>34</v>
      </c>
      <c r="B89" s="97" t="s">
        <v>35</v>
      </c>
      <c r="C89" s="88" t="s">
        <v>43</v>
      </c>
      <c r="D89" s="17" t="s">
        <v>150</v>
      </c>
      <c r="E89" s="88" t="s">
        <v>51</v>
      </c>
      <c r="F89" s="89">
        <v>1</v>
      </c>
      <c r="G89" s="96" t="s">
        <v>86</v>
      </c>
      <c r="H89" s="96" t="s">
        <v>101</v>
      </c>
      <c r="I89" s="17" t="s">
        <v>102</v>
      </c>
      <c r="J89" s="89" t="s">
        <v>39</v>
      </c>
      <c r="K89" s="98">
        <v>7</v>
      </c>
      <c r="L89" s="281"/>
      <c r="M89" s="238"/>
      <c r="N89" s="238"/>
      <c r="O89" s="40" t="s">
        <v>216</v>
      </c>
      <c r="P89" s="20" t="s">
        <v>113</v>
      </c>
      <c r="Q89" s="20">
        <v>2</v>
      </c>
      <c r="R89" s="20">
        <v>1</v>
      </c>
      <c r="S89" s="65">
        <f t="shared" si="2"/>
        <v>0.5</v>
      </c>
      <c r="T89" s="48" t="s">
        <v>540</v>
      </c>
      <c r="U89" s="238"/>
      <c r="V89" s="23">
        <v>147384908</v>
      </c>
      <c r="W89" s="59">
        <v>135100000</v>
      </c>
      <c r="X89" s="74">
        <f>W89/V89</f>
        <v>0.9166474494118488</v>
      </c>
      <c r="Y89" s="77" t="s">
        <v>407</v>
      </c>
      <c r="Z89" s="77" t="s">
        <v>399</v>
      </c>
      <c r="AA89" s="140" t="s">
        <v>443</v>
      </c>
      <c r="AB89" s="240"/>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row>
    <row r="90" spans="1:84" s="18" customFormat="1" ht="241.5" customHeight="1" thickBot="1">
      <c r="A90" s="283" t="s">
        <v>34</v>
      </c>
      <c r="B90" s="293" t="s">
        <v>35</v>
      </c>
      <c r="C90" s="246" t="s">
        <v>43</v>
      </c>
      <c r="D90" s="246" t="s">
        <v>150</v>
      </c>
      <c r="E90" s="253">
        <v>0.8</v>
      </c>
      <c r="F90" s="253">
        <v>0.2</v>
      </c>
      <c r="G90" s="292" t="s">
        <v>72</v>
      </c>
      <c r="H90" s="292" t="s">
        <v>76</v>
      </c>
      <c r="I90" s="274" t="s">
        <v>77</v>
      </c>
      <c r="J90" s="246">
        <v>480</v>
      </c>
      <c r="K90" s="294">
        <v>600</v>
      </c>
      <c r="L90" s="281" t="s">
        <v>284</v>
      </c>
      <c r="M90" s="238" t="s">
        <v>120</v>
      </c>
      <c r="N90" s="238" t="s">
        <v>135</v>
      </c>
      <c r="O90" s="22" t="s">
        <v>321</v>
      </c>
      <c r="P90" s="20" t="s">
        <v>248</v>
      </c>
      <c r="Q90" s="20">
        <v>200</v>
      </c>
      <c r="R90" s="20">
        <v>181</v>
      </c>
      <c r="S90" s="65">
        <f t="shared" si="2"/>
        <v>0.905</v>
      </c>
      <c r="T90" s="235" t="s">
        <v>541</v>
      </c>
      <c r="U90" s="238" t="s">
        <v>285</v>
      </c>
      <c r="V90" s="239">
        <v>198512000</v>
      </c>
      <c r="W90" s="186">
        <v>171000000</v>
      </c>
      <c r="X90" s="182">
        <f>W90/V90</f>
        <v>0.8614088820826953</v>
      </c>
      <c r="Y90" s="59" t="s">
        <v>444</v>
      </c>
      <c r="Z90" s="59" t="s">
        <v>399</v>
      </c>
      <c r="AA90" s="140" t="s">
        <v>445</v>
      </c>
      <c r="AB90" s="240" t="s">
        <v>124</v>
      </c>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row>
    <row r="91" spans="1:84" s="18" customFormat="1" ht="90" customHeight="1" thickBot="1">
      <c r="A91" s="283"/>
      <c r="B91" s="293"/>
      <c r="C91" s="246"/>
      <c r="D91" s="246"/>
      <c r="E91" s="253"/>
      <c r="F91" s="253"/>
      <c r="G91" s="292"/>
      <c r="H91" s="292"/>
      <c r="I91" s="274"/>
      <c r="J91" s="246"/>
      <c r="K91" s="294"/>
      <c r="L91" s="281"/>
      <c r="M91" s="238"/>
      <c r="N91" s="238"/>
      <c r="O91" s="22" t="s">
        <v>190</v>
      </c>
      <c r="P91" s="20" t="s">
        <v>249</v>
      </c>
      <c r="Q91" s="20">
        <v>4</v>
      </c>
      <c r="R91" s="20">
        <v>2</v>
      </c>
      <c r="S91" s="65">
        <f t="shared" si="2"/>
        <v>0.5</v>
      </c>
      <c r="T91" s="237"/>
      <c r="U91" s="238"/>
      <c r="V91" s="239"/>
      <c r="W91" s="188"/>
      <c r="X91" s="184"/>
      <c r="Y91" s="77" t="s">
        <v>407</v>
      </c>
      <c r="Z91" s="77" t="s">
        <v>399</v>
      </c>
      <c r="AA91" s="140" t="s">
        <v>446</v>
      </c>
      <c r="AB91" s="240"/>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row>
    <row r="92" spans="1:84" s="18" customFormat="1" ht="180.75" customHeight="1" thickBot="1">
      <c r="A92" s="283" t="s">
        <v>34</v>
      </c>
      <c r="B92" s="293" t="s">
        <v>35</v>
      </c>
      <c r="C92" s="246" t="s">
        <v>43</v>
      </c>
      <c r="D92" s="246" t="s">
        <v>150</v>
      </c>
      <c r="E92" s="253">
        <v>0.8</v>
      </c>
      <c r="F92" s="253">
        <v>0.2</v>
      </c>
      <c r="G92" s="292" t="s">
        <v>72</v>
      </c>
      <c r="H92" s="292" t="s">
        <v>78</v>
      </c>
      <c r="I92" s="274" t="s">
        <v>79</v>
      </c>
      <c r="J92" s="289">
        <v>17000</v>
      </c>
      <c r="K92" s="282">
        <v>17000</v>
      </c>
      <c r="L92" s="281"/>
      <c r="M92" s="238"/>
      <c r="N92" s="238"/>
      <c r="O92" s="22" t="s">
        <v>322</v>
      </c>
      <c r="P92" s="20" t="s">
        <v>206</v>
      </c>
      <c r="Q92" s="75">
        <v>4140</v>
      </c>
      <c r="R92" s="20">
        <v>2177</v>
      </c>
      <c r="S92" s="65">
        <f t="shared" si="2"/>
        <v>0.5258454106280194</v>
      </c>
      <c r="T92" s="235" t="s">
        <v>543</v>
      </c>
      <c r="U92" s="238"/>
      <c r="V92" s="239">
        <v>150000000</v>
      </c>
      <c r="W92" s="186">
        <v>64400000</v>
      </c>
      <c r="X92" s="182">
        <f>W92/V92</f>
        <v>0.42933333333333334</v>
      </c>
      <c r="Y92" s="138" t="s">
        <v>447</v>
      </c>
      <c r="Z92" s="59" t="s">
        <v>399</v>
      </c>
      <c r="AA92" s="140" t="s">
        <v>487</v>
      </c>
      <c r="AB92" s="240"/>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row>
    <row r="93" spans="1:84" s="18" customFormat="1" ht="166.5" customHeight="1" thickBot="1">
      <c r="A93" s="283"/>
      <c r="B93" s="293"/>
      <c r="C93" s="246"/>
      <c r="D93" s="246"/>
      <c r="E93" s="253"/>
      <c r="F93" s="253"/>
      <c r="G93" s="292"/>
      <c r="H93" s="292"/>
      <c r="I93" s="274"/>
      <c r="J93" s="289"/>
      <c r="K93" s="282"/>
      <c r="L93" s="281"/>
      <c r="M93" s="238"/>
      <c r="N93" s="238"/>
      <c r="O93" s="22" t="s">
        <v>265</v>
      </c>
      <c r="P93" s="20" t="s">
        <v>184</v>
      </c>
      <c r="Q93" s="75">
        <v>5000</v>
      </c>
      <c r="R93" s="20">
        <v>2935</v>
      </c>
      <c r="S93" s="65">
        <f t="shared" si="2"/>
        <v>0.587</v>
      </c>
      <c r="T93" s="236"/>
      <c r="U93" s="238"/>
      <c r="V93" s="239"/>
      <c r="W93" s="187"/>
      <c r="X93" s="183"/>
      <c r="Y93" s="59" t="s">
        <v>448</v>
      </c>
      <c r="Z93" s="59" t="s">
        <v>399</v>
      </c>
      <c r="AA93" s="140" t="s">
        <v>486</v>
      </c>
      <c r="AB93" s="240"/>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row>
    <row r="94" spans="1:84" s="18" customFormat="1" ht="51.75" thickBot="1">
      <c r="A94" s="283"/>
      <c r="B94" s="293"/>
      <c r="C94" s="246"/>
      <c r="D94" s="246"/>
      <c r="E94" s="253"/>
      <c r="F94" s="253"/>
      <c r="G94" s="292"/>
      <c r="H94" s="292"/>
      <c r="I94" s="274"/>
      <c r="J94" s="289"/>
      <c r="K94" s="282"/>
      <c r="L94" s="281"/>
      <c r="M94" s="238"/>
      <c r="N94" s="238"/>
      <c r="O94" s="22" t="s">
        <v>323</v>
      </c>
      <c r="P94" s="20" t="s">
        <v>249</v>
      </c>
      <c r="Q94" s="20">
        <v>2</v>
      </c>
      <c r="R94" s="20">
        <v>1</v>
      </c>
      <c r="S94" s="65">
        <f t="shared" si="2"/>
        <v>0.5</v>
      </c>
      <c r="T94" s="237"/>
      <c r="U94" s="238"/>
      <c r="V94" s="239"/>
      <c r="W94" s="188"/>
      <c r="X94" s="184"/>
      <c r="Y94" s="77" t="s">
        <v>407</v>
      </c>
      <c r="Z94" s="77" t="s">
        <v>399</v>
      </c>
      <c r="AA94" s="140" t="s">
        <v>449</v>
      </c>
      <c r="AB94" s="240"/>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row>
    <row r="95" spans="1:84" s="18" customFormat="1" ht="90" thickBot="1">
      <c r="A95" s="93" t="s">
        <v>34</v>
      </c>
      <c r="B95" s="97" t="s">
        <v>35</v>
      </c>
      <c r="C95" s="88" t="s">
        <v>43</v>
      </c>
      <c r="D95" s="17" t="s">
        <v>150</v>
      </c>
      <c r="E95" s="89">
        <v>0.8</v>
      </c>
      <c r="F95" s="89">
        <v>0.2</v>
      </c>
      <c r="G95" s="96" t="s">
        <v>72</v>
      </c>
      <c r="H95" s="96" t="s">
        <v>73</v>
      </c>
      <c r="I95" s="17" t="s">
        <v>145</v>
      </c>
      <c r="J95" s="88">
        <v>3</v>
      </c>
      <c r="K95" s="98">
        <v>17</v>
      </c>
      <c r="L95" s="281"/>
      <c r="M95" s="238"/>
      <c r="N95" s="238"/>
      <c r="O95" s="22" t="s">
        <v>324</v>
      </c>
      <c r="P95" s="20" t="s">
        <v>231</v>
      </c>
      <c r="Q95" s="20">
        <v>1</v>
      </c>
      <c r="R95" s="20">
        <v>0</v>
      </c>
      <c r="S95" s="65">
        <f t="shared" si="2"/>
        <v>0</v>
      </c>
      <c r="T95" s="48" t="s">
        <v>542</v>
      </c>
      <c r="U95" s="238"/>
      <c r="V95" s="23">
        <v>372500</v>
      </c>
      <c r="W95" s="59">
        <v>0</v>
      </c>
      <c r="X95" s="74">
        <f>W95/V95</f>
        <v>0</v>
      </c>
      <c r="Y95" s="77" t="s">
        <v>412</v>
      </c>
      <c r="Z95" s="77" t="s">
        <v>412</v>
      </c>
      <c r="AA95" s="146" t="s">
        <v>412</v>
      </c>
      <c r="AB95" s="240"/>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row>
    <row r="96" spans="1:84" s="18" customFormat="1" ht="84.75" customHeight="1" thickBot="1">
      <c r="A96" s="283" t="s">
        <v>34</v>
      </c>
      <c r="B96" s="243" t="s">
        <v>35</v>
      </c>
      <c r="C96" s="246" t="s">
        <v>43</v>
      </c>
      <c r="D96" s="246" t="s">
        <v>150</v>
      </c>
      <c r="E96" s="253">
        <v>0.8</v>
      </c>
      <c r="F96" s="253">
        <v>0.2</v>
      </c>
      <c r="G96" s="246" t="s">
        <v>72</v>
      </c>
      <c r="H96" s="246" t="s">
        <v>80</v>
      </c>
      <c r="I96" s="274" t="s">
        <v>81</v>
      </c>
      <c r="J96" s="289">
        <v>10000</v>
      </c>
      <c r="K96" s="282">
        <v>10000</v>
      </c>
      <c r="L96" s="281">
        <v>2020630010019</v>
      </c>
      <c r="M96" s="238" t="s">
        <v>119</v>
      </c>
      <c r="N96" s="238" t="s">
        <v>136</v>
      </c>
      <c r="O96" s="22" t="s">
        <v>325</v>
      </c>
      <c r="P96" s="20" t="s">
        <v>221</v>
      </c>
      <c r="Q96" s="75">
        <v>1500</v>
      </c>
      <c r="R96" s="20">
        <v>838</v>
      </c>
      <c r="S96" s="65">
        <f t="shared" si="2"/>
        <v>0.5586666666666666</v>
      </c>
      <c r="T96" s="235" t="s">
        <v>546</v>
      </c>
      <c r="U96" s="238" t="s">
        <v>279</v>
      </c>
      <c r="V96" s="239">
        <v>190312000</v>
      </c>
      <c r="W96" s="186">
        <v>170800000</v>
      </c>
      <c r="X96" s="182">
        <f>W96/V96</f>
        <v>0.8974736222623901</v>
      </c>
      <c r="Y96" s="77" t="s">
        <v>452</v>
      </c>
      <c r="Z96" s="77" t="s">
        <v>399</v>
      </c>
      <c r="AA96" s="140" t="s">
        <v>450</v>
      </c>
      <c r="AB96" s="240" t="s">
        <v>124</v>
      </c>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row>
    <row r="97" spans="1:84" s="18" customFormat="1" ht="175.5" customHeight="1" thickBot="1">
      <c r="A97" s="283"/>
      <c r="B97" s="243"/>
      <c r="C97" s="246"/>
      <c r="D97" s="246"/>
      <c r="E97" s="253"/>
      <c r="F97" s="253"/>
      <c r="G97" s="246"/>
      <c r="H97" s="246"/>
      <c r="I97" s="274"/>
      <c r="J97" s="289"/>
      <c r="K97" s="282"/>
      <c r="L97" s="281"/>
      <c r="M97" s="238"/>
      <c r="N97" s="238"/>
      <c r="O97" s="22" t="s">
        <v>326</v>
      </c>
      <c r="P97" s="20" t="s">
        <v>250</v>
      </c>
      <c r="Q97" s="75">
        <v>4000</v>
      </c>
      <c r="R97" s="20">
        <v>2175</v>
      </c>
      <c r="S97" s="65">
        <f t="shared" si="2"/>
        <v>0.54375</v>
      </c>
      <c r="T97" s="236"/>
      <c r="U97" s="238"/>
      <c r="V97" s="239"/>
      <c r="W97" s="187"/>
      <c r="X97" s="183"/>
      <c r="Y97" s="59" t="s">
        <v>451</v>
      </c>
      <c r="Z97" s="59" t="s">
        <v>399</v>
      </c>
      <c r="AA97" s="140" t="s">
        <v>453</v>
      </c>
      <c r="AB97" s="240"/>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row>
    <row r="98" spans="1:84" s="18" customFormat="1" ht="84" customHeight="1" thickBot="1">
      <c r="A98" s="283"/>
      <c r="B98" s="243"/>
      <c r="C98" s="246"/>
      <c r="D98" s="246"/>
      <c r="E98" s="253"/>
      <c r="F98" s="253"/>
      <c r="G98" s="246"/>
      <c r="H98" s="246"/>
      <c r="I98" s="274"/>
      <c r="J98" s="289"/>
      <c r="K98" s="282"/>
      <c r="L98" s="281"/>
      <c r="M98" s="238"/>
      <c r="N98" s="238"/>
      <c r="O98" s="45" t="s">
        <v>251</v>
      </c>
      <c r="P98" s="20" t="s">
        <v>243</v>
      </c>
      <c r="Q98" s="75">
        <v>3840</v>
      </c>
      <c r="R98" s="20">
        <v>2865</v>
      </c>
      <c r="S98" s="65">
        <f t="shared" si="2"/>
        <v>0.74609375</v>
      </c>
      <c r="T98" s="237"/>
      <c r="U98" s="238"/>
      <c r="V98" s="239"/>
      <c r="W98" s="188"/>
      <c r="X98" s="184"/>
      <c r="Y98" s="59" t="s">
        <v>454</v>
      </c>
      <c r="Z98" s="59" t="s">
        <v>399</v>
      </c>
      <c r="AA98" s="140" t="s">
        <v>455</v>
      </c>
      <c r="AB98" s="240"/>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row>
    <row r="99" spans="1:84" s="18" customFormat="1" ht="93" customHeight="1" thickBot="1">
      <c r="A99" s="283" t="s">
        <v>34</v>
      </c>
      <c r="B99" s="293" t="s">
        <v>35</v>
      </c>
      <c r="C99" s="244" t="s">
        <v>42</v>
      </c>
      <c r="D99" s="246" t="s">
        <v>152</v>
      </c>
      <c r="E99" s="246" t="s">
        <v>51</v>
      </c>
      <c r="F99" s="253">
        <v>1</v>
      </c>
      <c r="G99" s="292" t="s">
        <v>86</v>
      </c>
      <c r="H99" s="292" t="s">
        <v>93</v>
      </c>
      <c r="I99" s="274" t="s">
        <v>94</v>
      </c>
      <c r="J99" s="253" t="s">
        <v>39</v>
      </c>
      <c r="K99" s="282">
        <v>15000</v>
      </c>
      <c r="L99" s="281"/>
      <c r="M99" s="238"/>
      <c r="N99" s="238"/>
      <c r="O99" s="22" t="s">
        <v>191</v>
      </c>
      <c r="P99" s="20" t="s">
        <v>252</v>
      </c>
      <c r="Q99" s="20" t="s">
        <v>554</v>
      </c>
      <c r="R99" s="20">
        <v>2100</v>
      </c>
      <c r="S99" s="65">
        <v>1</v>
      </c>
      <c r="T99" s="235" t="s">
        <v>545</v>
      </c>
      <c r="U99" s="238"/>
      <c r="V99" s="239">
        <v>80000000</v>
      </c>
      <c r="W99" s="186">
        <v>54800000</v>
      </c>
      <c r="X99" s="182">
        <f>W99/V99</f>
        <v>0.685</v>
      </c>
      <c r="Y99" s="59" t="s">
        <v>407</v>
      </c>
      <c r="Z99" s="59" t="s">
        <v>399</v>
      </c>
      <c r="AA99" s="140" t="s">
        <v>457</v>
      </c>
      <c r="AB99" s="240"/>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row>
    <row r="100" spans="1:84" s="18" customFormat="1" ht="90" customHeight="1" thickBot="1">
      <c r="A100" s="283"/>
      <c r="B100" s="293"/>
      <c r="C100" s="244"/>
      <c r="D100" s="246"/>
      <c r="E100" s="246"/>
      <c r="F100" s="253"/>
      <c r="G100" s="292"/>
      <c r="H100" s="292"/>
      <c r="I100" s="274"/>
      <c r="J100" s="253"/>
      <c r="K100" s="282"/>
      <c r="L100" s="281"/>
      <c r="M100" s="238"/>
      <c r="N100" s="238"/>
      <c r="O100" s="22" t="s">
        <v>327</v>
      </c>
      <c r="P100" s="20" t="s">
        <v>253</v>
      </c>
      <c r="Q100" s="75">
        <v>1147</v>
      </c>
      <c r="R100" s="20">
        <v>1147</v>
      </c>
      <c r="S100" s="65">
        <f t="shared" si="2"/>
        <v>1</v>
      </c>
      <c r="T100" s="237"/>
      <c r="U100" s="238"/>
      <c r="V100" s="239"/>
      <c r="W100" s="188"/>
      <c r="X100" s="184"/>
      <c r="Y100" s="77" t="s">
        <v>407</v>
      </c>
      <c r="Z100" s="77" t="s">
        <v>399</v>
      </c>
      <c r="AA100" s="140" t="s">
        <v>456</v>
      </c>
      <c r="AB100" s="240"/>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row>
    <row r="101" spans="1:84" s="18" customFormat="1" ht="90" thickBot="1">
      <c r="A101" s="93" t="s">
        <v>34</v>
      </c>
      <c r="B101" s="97" t="s">
        <v>35</v>
      </c>
      <c r="C101" s="88" t="s">
        <v>43</v>
      </c>
      <c r="D101" s="88" t="s">
        <v>150</v>
      </c>
      <c r="E101" s="89">
        <v>0.8</v>
      </c>
      <c r="F101" s="89">
        <v>0.2</v>
      </c>
      <c r="G101" s="96" t="s">
        <v>72</v>
      </c>
      <c r="H101" s="96" t="s">
        <v>73</v>
      </c>
      <c r="I101" s="17" t="s">
        <v>145</v>
      </c>
      <c r="J101" s="88">
        <v>3</v>
      </c>
      <c r="K101" s="98">
        <v>17</v>
      </c>
      <c r="L101" s="281"/>
      <c r="M101" s="238"/>
      <c r="N101" s="238"/>
      <c r="O101" s="22" t="s">
        <v>328</v>
      </c>
      <c r="P101" s="20" t="s">
        <v>192</v>
      </c>
      <c r="Q101" s="20">
        <v>1</v>
      </c>
      <c r="R101" s="20">
        <v>0</v>
      </c>
      <c r="S101" s="65">
        <f t="shared" si="2"/>
        <v>0</v>
      </c>
      <c r="T101" s="20" t="s">
        <v>544</v>
      </c>
      <c r="U101" s="238"/>
      <c r="V101" s="23">
        <v>11000000</v>
      </c>
      <c r="W101" s="59">
        <v>0</v>
      </c>
      <c r="X101" s="74">
        <f>W101/V101</f>
        <v>0</v>
      </c>
      <c r="Y101" s="77" t="s">
        <v>412</v>
      </c>
      <c r="Z101" s="77" t="s">
        <v>412</v>
      </c>
      <c r="AA101" s="146" t="s">
        <v>412</v>
      </c>
      <c r="AB101" s="240"/>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row>
    <row r="102" spans="1:84" s="18" customFormat="1" ht="153.75" thickBot="1">
      <c r="A102" s="283" t="s">
        <v>34</v>
      </c>
      <c r="B102" s="293" t="s">
        <v>35</v>
      </c>
      <c r="C102" s="246" t="s">
        <v>43</v>
      </c>
      <c r="D102" s="246" t="s">
        <v>150</v>
      </c>
      <c r="E102" s="253">
        <v>0.8</v>
      </c>
      <c r="F102" s="253">
        <v>0.2</v>
      </c>
      <c r="G102" s="292" t="s">
        <v>72</v>
      </c>
      <c r="H102" s="292" t="s">
        <v>82</v>
      </c>
      <c r="I102" s="274" t="s">
        <v>83</v>
      </c>
      <c r="J102" s="289">
        <v>2000</v>
      </c>
      <c r="K102" s="282">
        <v>3000</v>
      </c>
      <c r="L102" s="247">
        <v>2020630010018</v>
      </c>
      <c r="M102" s="238" t="s">
        <v>112</v>
      </c>
      <c r="N102" s="238" t="s">
        <v>137</v>
      </c>
      <c r="O102" s="45" t="s">
        <v>329</v>
      </c>
      <c r="P102" s="20" t="s">
        <v>269</v>
      </c>
      <c r="Q102" s="75">
        <v>1200</v>
      </c>
      <c r="R102" s="20">
        <v>975</v>
      </c>
      <c r="S102" s="65">
        <f t="shared" si="2"/>
        <v>0.8125</v>
      </c>
      <c r="T102" s="235" t="s">
        <v>548</v>
      </c>
      <c r="U102" s="238" t="s">
        <v>282</v>
      </c>
      <c r="V102" s="239">
        <v>54845000</v>
      </c>
      <c r="W102" s="186">
        <v>47200000</v>
      </c>
      <c r="X102" s="182">
        <f>W102/V102</f>
        <v>0.8606071656486461</v>
      </c>
      <c r="Y102" s="59" t="s">
        <v>458</v>
      </c>
      <c r="Z102" s="59" t="s">
        <v>399</v>
      </c>
      <c r="AA102" s="140" t="s">
        <v>459</v>
      </c>
      <c r="AB102" s="240" t="s">
        <v>124</v>
      </c>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row>
    <row r="103" spans="1:84" s="18" customFormat="1" ht="96.75" customHeight="1" thickBot="1">
      <c r="A103" s="283"/>
      <c r="B103" s="293"/>
      <c r="C103" s="246"/>
      <c r="D103" s="246"/>
      <c r="E103" s="253"/>
      <c r="F103" s="253"/>
      <c r="G103" s="292"/>
      <c r="H103" s="292"/>
      <c r="I103" s="274"/>
      <c r="J103" s="289"/>
      <c r="K103" s="282"/>
      <c r="L103" s="247"/>
      <c r="M103" s="238"/>
      <c r="N103" s="238"/>
      <c r="O103" s="45" t="s">
        <v>330</v>
      </c>
      <c r="P103" s="20" t="s">
        <v>270</v>
      </c>
      <c r="Q103" s="75">
        <v>1000</v>
      </c>
      <c r="R103" s="20">
        <v>1000</v>
      </c>
      <c r="S103" s="65">
        <f t="shared" si="2"/>
        <v>1</v>
      </c>
      <c r="T103" s="236"/>
      <c r="U103" s="238"/>
      <c r="V103" s="239"/>
      <c r="W103" s="187"/>
      <c r="X103" s="183"/>
      <c r="Y103" s="59" t="s">
        <v>460</v>
      </c>
      <c r="Z103" s="59" t="s">
        <v>399</v>
      </c>
      <c r="AA103" s="140" t="s">
        <v>461</v>
      </c>
      <c r="AB103" s="240"/>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row>
    <row r="104" spans="1:84" s="18" customFormat="1" ht="167.25" customHeight="1" thickBot="1">
      <c r="A104" s="283"/>
      <c r="B104" s="293"/>
      <c r="C104" s="246"/>
      <c r="D104" s="246"/>
      <c r="E104" s="253"/>
      <c r="F104" s="253"/>
      <c r="G104" s="292"/>
      <c r="H104" s="292"/>
      <c r="I104" s="274"/>
      <c r="J104" s="289"/>
      <c r="K104" s="282"/>
      <c r="L104" s="247"/>
      <c r="M104" s="238"/>
      <c r="N104" s="238"/>
      <c r="O104" s="22" t="s">
        <v>254</v>
      </c>
      <c r="P104" s="20" t="s">
        <v>255</v>
      </c>
      <c r="Q104" s="20">
        <v>60</v>
      </c>
      <c r="R104" s="20">
        <v>60</v>
      </c>
      <c r="S104" s="65">
        <f t="shared" si="2"/>
        <v>1</v>
      </c>
      <c r="T104" s="237"/>
      <c r="U104" s="238"/>
      <c r="V104" s="239"/>
      <c r="W104" s="188"/>
      <c r="X104" s="184"/>
      <c r="Y104" s="77" t="s">
        <v>407</v>
      </c>
      <c r="Z104" s="77" t="s">
        <v>399</v>
      </c>
      <c r="AA104" s="140" t="s">
        <v>462</v>
      </c>
      <c r="AB104" s="240"/>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row>
    <row r="105" spans="1:84" s="1" customFormat="1" ht="64.5" thickBot="1">
      <c r="A105" s="93" t="s">
        <v>34</v>
      </c>
      <c r="B105" s="97" t="s">
        <v>35</v>
      </c>
      <c r="C105" s="87" t="s">
        <v>42</v>
      </c>
      <c r="D105" s="17" t="s">
        <v>152</v>
      </c>
      <c r="E105" s="88" t="s">
        <v>51</v>
      </c>
      <c r="F105" s="89">
        <v>1</v>
      </c>
      <c r="G105" s="96" t="s">
        <v>86</v>
      </c>
      <c r="H105" s="96" t="s">
        <v>99</v>
      </c>
      <c r="I105" s="17" t="s">
        <v>100</v>
      </c>
      <c r="J105" s="88">
        <v>0</v>
      </c>
      <c r="K105" s="98">
        <v>1</v>
      </c>
      <c r="L105" s="247"/>
      <c r="M105" s="238"/>
      <c r="N105" s="238"/>
      <c r="O105" s="22" t="s">
        <v>331</v>
      </c>
      <c r="P105" s="20" t="s">
        <v>231</v>
      </c>
      <c r="Q105" s="20">
        <v>1</v>
      </c>
      <c r="R105" s="20">
        <v>0</v>
      </c>
      <c r="S105" s="65">
        <f t="shared" si="2"/>
        <v>0</v>
      </c>
      <c r="T105" s="48" t="s">
        <v>547</v>
      </c>
      <c r="U105" s="238"/>
      <c r="V105" s="23">
        <v>87000000</v>
      </c>
      <c r="W105" s="59">
        <v>11200000</v>
      </c>
      <c r="X105" s="74">
        <f>W105/V105</f>
        <v>0.12873563218390804</v>
      </c>
      <c r="Y105" s="77" t="s">
        <v>412</v>
      </c>
      <c r="Z105" s="77" t="s">
        <v>412</v>
      </c>
      <c r="AA105" s="146" t="s">
        <v>412</v>
      </c>
      <c r="AB105" s="240"/>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row>
    <row r="106" spans="1:84" s="18" customFormat="1" ht="96.75" customHeight="1" thickBot="1">
      <c r="A106" s="283" t="s">
        <v>34</v>
      </c>
      <c r="B106" s="243" t="s">
        <v>35</v>
      </c>
      <c r="C106" s="246" t="s">
        <v>43</v>
      </c>
      <c r="D106" s="246" t="s">
        <v>150</v>
      </c>
      <c r="E106" s="253">
        <v>0.8</v>
      </c>
      <c r="F106" s="253">
        <v>0.2</v>
      </c>
      <c r="G106" s="246" t="s">
        <v>72</v>
      </c>
      <c r="H106" s="246" t="s">
        <v>84</v>
      </c>
      <c r="I106" s="274" t="s">
        <v>85</v>
      </c>
      <c r="J106" s="253" t="s">
        <v>39</v>
      </c>
      <c r="K106" s="294">
        <v>14</v>
      </c>
      <c r="L106" s="247">
        <v>2020630010015</v>
      </c>
      <c r="M106" s="238" t="s">
        <v>118</v>
      </c>
      <c r="N106" s="238" t="s">
        <v>125</v>
      </c>
      <c r="O106" s="40" t="s">
        <v>198</v>
      </c>
      <c r="P106" s="20" t="s">
        <v>113</v>
      </c>
      <c r="Q106" s="20">
        <v>3</v>
      </c>
      <c r="R106" s="20">
        <v>3</v>
      </c>
      <c r="S106" s="65">
        <f t="shared" si="2"/>
        <v>1</v>
      </c>
      <c r="T106" s="235" t="s">
        <v>549</v>
      </c>
      <c r="U106" s="238" t="s">
        <v>282</v>
      </c>
      <c r="V106" s="239">
        <v>459380000</v>
      </c>
      <c r="W106" s="186">
        <v>230485000</v>
      </c>
      <c r="X106" s="182">
        <f>W106/V106</f>
        <v>0.5017305934085071</v>
      </c>
      <c r="Y106" s="77" t="s">
        <v>407</v>
      </c>
      <c r="Z106" s="77" t="s">
        <v>399</v>
      </c>
      <c r="AA106" s="140" t="s">
        <v>485</v>
      </c>
      <c r="AB106" s="240" t="s">
        <v>124</v>
      </c>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row>
    <row r="107" spans="1:84" s="18" customFormat="1" ht="39" thickBot="1">
      <c r="A107" s="283"/>
      <c r="B107" s="243"/>
      <c r="C107" s="246"/>
      <c r="D107" s="246"/>
      <c r="E107" s="253"/>
      <c r="F107" s="253"/>
      <c r="G107" s="246"/>
      <c r="H107" s="246"/>
      <c r="I107" s="274"/>
      <c r="J107" s="253"/>
      <c r="K107" s="294"/>
      <c r="L107" s="247"/>
      <c r="M107" s="238"/>
      <c r="N107" s="238"/>
      <c r="O107" s="40" t="s">
        <v>217</v>
      </c>
      <c r="P107" s="20" t="s">
        <v>244</v>
      </c>
      <c r="Q107" s="20">
        <v>2</v>
      </c>
      <c r="R107" s="20">
        <v>1</v>
      </c>
      <c r="S107" s="65">
        <f t="shared" si="2"/>
        <v>0.5</v>
      </c>
      <c r="T107" s="236"/>
      <c r="U107" s="238"/>
      <c r="V107" s="239"/>
      <c r="W107" s="187"/>
      <c r="X107" s="183"/>
      <c r="Y107" s="77" t="s">
        <v>407</v>
      </c>
      <c r="Z107" s="77" t="s">
        <v>399</v>
      </c>
      <c r="AA107" s="140" t="s">
        <v>463</v>
      </c>
      <c r="AB107" s="240"/>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row>
    <row r="108" spans="1:84" s="18" customFormat="1" ht="195.75" customHeight="1" thickBot="1">
      <c r="A108" s="283"/>
      <c r="B108" s="243"/>
      <c r="C108" s="246"/>
      <c r="D108" s="246"/>
      <c r="E108" s="253"/>
      <c r="F108" s="253"/>
      <c r="G108" s="246"/>
      <c r="H108" s="246"/>
      <c r="I108" s="274"/>
      <c r="J108" s="253"/>
      <c r="K108" s="294"/>
      <c r="L108" s="247"/>
      <c r="M108" s="238"/>
      <c r="N108" s="238"/>
      <c r="O108" s="40" t="s">
        <v>194</v>
      </c>
      <c r="P108" s="20" t="s">
        <v>195</v>
      </c>
      <c r="Q108" s="37">
        <v>0.6</v>
      </c>
      <c r="R108" s="79">
        <v>0.4936</v>
      </c>
      <c r="S108" s="65">
        <f t="shared" si="2"/>
        <v>0.8226666666666667</v>
      </c>
      <c r="T108" s="236"/>
      <c r="U108" s="238"/>
      <c r="V108" s="239"/>
      <c r="W108" s="187"/>
      <c r="X108" s="183"/>
      <c r="Y108" s="77" t="s">
        <v>407</v>
      </c>
      <c r="Z108" s="77" t="s">
        <v>399</v>
      </c>
      <c r="AA108" s="140" t="s">
        <v>484</v>
      </c>
      <c r="AB108" s="240"/>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row>
    <row r="109" spans="1:84" s="18" customFormat="1" ht="26.25" thickBot="1">
      <c r="A109" s="283"/>
      <c r="B109" s="243"/>
      <c r="C109" s="246"/>
      <c r="D109" s="246"/>
      <c r="E109" s="253"/>
      <c r="F109" s="253"/>
      <c r="G109" s="246"/>
      <c r="H109" s="246"/>
      <c r="I109" s="274"/>
      <c r="J109" s="253"/>
      <c r="K109" s="294"/>
      <c r="L109" s="247"/>
      <c r="M109" s="238"/>
      <c r="N109" s="238"/>
      <c r="O109" s="40" t="s">
        <v>196</v>
      </c>
      <c r="P109" s="20" t="s">
        <v>175</v>
      </c>
      <c r="Q109" s="20">
        <v>12</v>
      </c>
      <c r="R109" s="20">
        <v>6</v>
      </c>
      <c r="S109" s="65">
        <f t="shared" si="2"/>
        <v>0.5</v>
      </c>
      <c r="T109" s="236"/>
      <c r="U109" s="238"/>
      <c r="V109" s="239"/>
      <c r="W109" s="187"/>
      <c r="X109" s="183"/>
      <c r="Y109" s="77" t="s">
        <v>407</v>
      </c>
      <c r="Z109" s="77" t="s">
        <v>399</v>
      </c>
      <c r="AA109" s="140" t="s">
        <v>464</v>
      </c>
      <c r="AB109" s="240"/>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row>
    <row r="110" spans="1:84" s="18" customFormat="1" ht="26.25" thickBot="1">
      <c r="A110" s="283"/>
      <c r="B110" s="243"/>
      <c r="C110" s="246"/>
      <c r="D110" s="246"/>
      <c r="E110" s="253"/>
      <c r="F110" s="253"/>
      <c r="G110" s="246"/>
      <c r="H110" s="246"/>
      <c r="I110" s="274"/>
      <c r="J110" s="253"/>
      <c r="K110" s="294"/>
      <c r="L110" s="247"/>
      <c r="M110" s="238"/>
      <c r="N110" s="238"/>
      <c r="O110" s="40" t="s">
        <v>197</v>
      </c>
      <c r="P110" s="20" t="s">
        <v>256</v>
      </c>
      <c r="Q110" s="20">
        <v>12</v>
      </c>
      <c r="R110" s="20">
        <v>6</v>
      </c>
      <c r="S110" s="65">
        <f t="shared" si="2"/>
        <v>0.5</v>
      </c>
      <c r="T110" s="236"/>
      <c r="U110" s="238"/>
      <c r="V110" s="239"/>
      <c r="W110" s="187"/>
      <c r="X110" s="183"/>
      <c r="Y110" s="77" t="s">
        <v>407</v>
      </c>
      <c r="Z110" s="77" t="s">
        <v>399</v>
      </c>
      <c r="AA110" s="140" t="s">
        <v>465</v>
      </c>
      <c r="AB110" s="240"/>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row>
    <row r="111" spans="1:84" s="18" customFormat="1" ht="26.25" thickBot="1">
      <c r="A111" s="283"/>
      <c r="B111" s="243"/>
      <c r="C111" s="246"/>
      <c r="D111" s="246"/>
      <c r="E111" s="253"/>
      <c r="F111" s="253"/>
      <c r="G111" s="246"/>
      <c r="H111" s="246"/>
      <c r="I111" s="274"/>
      <c r="J111" s="253"/>
      <c r="K111" s="294"/>
      <c r="L111" s="247"/>
      <c r="M111" s="238"/>
      <c r="N111" s="238"/>
      <c r="O111" s="40" t="s">
        <v>208</v>
      </c>
      <c r="P111" s="20" t="s">
        <v>257</v>
      </c>
      <c r="Q111" s="20">
        <v>12</v>
      </c>
      <c r="R111" s="20">
        <v>6</v>
      </c>
      <c r="S111" s="65">
        <f t="shared" si="2"/>
        <v>0.5</v>
      </c>
      <c r="T111" s="236"/>
      <c r="U111" s="238"/>
      <c r="V111" s="239"/>
      <c r="W111" s="187"/>
      <c r="X111" s="183"/>
      <c r="Y111" s="77" t="s">
        <v>407</v>
      </c>
      <c r="Z111" s="77" t="s">
        <v>399</v>
      </c>
      <c r="AA111" s="140" t="s">
        <v>483</v>
      </c>
      <c r="AB111" s="240"/>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row>
    <row r="112" spans="1:84" s="18" customFormat="1" ht="26.25" thickBot="1">
      <c r="A112" s="283"/>
      <c r="B112" s="243"/>
      <c r="C112" s="246"/>
      <c r="D112" s="246"/>
      <c r="E112" s="253"/>
      <c r="F112" s="253"/>
      <c r="G112" s="246"/>
      <c r="H112" s="246"/>
      <c r="I112" s="274"/>
      <c r="J112" s="253"/>
      <c r="K112" s="294"/>
      <c r="L112" s="247"/>
      <c r="M112" s="238"/>
      <c r="N112" s="238"/>
      <c r="O112" s="40" t="s">
        <v>218</v>
      </c>
      <c r="P112" s="20" t="s">
        <v>258</v>
      </c>
      <c r="Q112" s="20">
        <v>2</v>
      </c>
      <c r="R112" s="20">
        <v>1</v>
      </c>
      <c r="S112" s="65">
        <f t="shared" si="2"/>
        <v>0.5</v>
      </c>
      <c r="T112" s="236"/>
      <c r="U112" s="238"/>
      <c r="V112" s="239"/>
      <c r="W112" s="187"/>
      <c r="X112" s="183"/>
      <c r="Y112" s="77" t="s">
        <v>407</v>
      </c>
      <c r="Z112" s="77" t="s">
        <v>399</v>
      </c>
      <c r="AA112" s="140" t="s">
        <v>466</v>
      </c>
      <c r="AB112" s="240"/>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row>
    <row r="113" spans="1:84" s="18" customFormat="1" ht="39" thickBot="1">
      <c r="A113" s="283"/>
      <c r="B113" s="243"/>
      <c r="C113" s="246"/>
      <c r="D113" s="246"/>
      <c r="E113" s="253"/>
      <c r="F113" s="253"/>
      <c r="G113" s="246"/>
      <c r="H113" s="246"/>
      <c r="I113" s="274"/>
      <c r="J113" s="253"/>
      <c r="K113" s="294"/>
      <c r="L113" s="247"/>
      <c r="M113" s="238"/>
      <c r="N113" s="238"/>
      <c r="O113" s="40" t="s">
        <v>219</v>
      </c>
      <c r="P113" s="20" t="s">
        <v>259</v>
      </c>
      <c r="Q113" s="20">
        <v>2</v>
      </c>
      <c r="R113" s="20">
        <v>1</v>
      </c>
      <c r="S113" s="65">
        <f t="shared" si="2"/>
        <v>0.5</v>
      </c>
      <c r="T113" s="236"/>
      <c r="U113" s="238"/>
      <c r="V113" s="239"/>
      <c r="W113" s="187"/>
      <c r="X113" s="183"/>
      <c r="Y113" s="77" t="s">
        <v>407</v>
      </c>
      <c r="Z113" s="77" t="s">
        <v>399</v>
      </c>
      <c r="AA113" s="146" t="s">
        <v>466</v>
      </c>
      <c r="AB113" s="240"/>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row>
    <row r="114" spans="1:84" s="18" customFormat="1" ht="26.25" thickBot="1">
      <c r="A114" s="283"/>
      <c r="B114" s="243"/>
      <c r="C114" s="246"/>
      <c r="D114" s="246"/>
      <c r="E114" s="253"/>
      <c r="F114" s="253"/>
      <c r="G114" s="246"/>
      <c r="H114" s="246"/>
      <c r="I114" s="274"/>
      <c r="J114" s="253"/>
      <c r="K114" s="294"/>
      <c r="L114" s="247"/>
      <c r="M114" s="238"/>
      <c r="N114" s="238"/>
      <c r="O114" s="40" t="s">
        <v>291</v>
      </c>
      <c r="P114" s="20" t="s">
        <v>292</v>
      </c>
      <c r="Q114" s="20">
        <v>1</v>
      </c>
      <c r="R114" s="20">
        <v>0</v>
      </c>
      <c r="S114" s="65">
        <f t="shared" si="2"/>
        <v>0</v>
      </c>
      <c r="T114" s="237"/>
      <c r="U114" s="238"/>
      <c r="V114" s="239"/>
      <c r="W114" s="188"/>
      <c r="X114" s="184"/>
      <c r="Y114" s="77" t="s">
        <v>482</v>
      </c>
      <c r="Z114" s="77" t="s">
        <v>482</v>
      </c>
      <c r="AA114" s="146" t="s">
        <v>482</v>
      </c>
      <c r="AB114" s="240"/>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row>
    <row r="115" spans="1:84" s="1" customFormat="1" ht="39" thickBot="1">
      <c r="A115" s="283" t="s">
        <v>34</v>
      </c>
      <c r="B115" s="293" t="s">
        <v>35</v>
      </c>
      <c r="C115" s="244" t="s">
        <v>42</v>
      </c>
      <c r="D115" s="246" t="s">
        <v>152</v>
      </c>
      <c r="E115" s="246" t="s">
        <v>51</v>
      </c>
      <c r="F115" s="253">
        <v>1</v>
      </c>
      <c r="G115" s="292" t="s">
        <v>86</v>
      </c>
      <c r="H115" s="292" t="s">
        <v>97</v>
      </c>
      <c r="I115" s="274" t="s">
        <v>98</v>
      </c>
      <c r="J115" s="253">
        <v>1</v>
      </c>
      <c r="K115" s="254">
        <v>1</v>
      </c>
      <c r="L115" s="247">
        <v>2020630010014</v>
      </c>
      <c r="M115" s="238" t="s">
        <v>122</v>
      </c>
      <c r="N115" s="238" t="s">
        <v>138</v>
      </c>
      <c r="O115" s="22" t="s">
        <v>203</v>
      </c>
      <c r="P115" s="20" t="s">
        <v>113</v>
      </c>
      <c r="Q115" s="20">
        <v>4</v>
      </c>
      <c r="R115" s="20">
        <v>2</v>
      </c>
      <c r="S115" s="65">
        <f t="shared" si="2"/>
        <v>0.5</v>
      </c>
      <c r="T115" s="235" t="s">
        <v>550</v>
      </c>
      <c r="U115" s="238" t="s">
        <v>282</v>
      </c>
      <c r="V115" s="239">
        <v>150000000</v>
      </c>
      <c r="W115" s="186">
        <v>64200000</v>
      </c>
      <c r="X115" s="182">
        <f>W115/V115</f>
        <v>0.428</v>
      </c>
      <c r="Y115" s="77" t="s">
        <v>407</v>
      </c>
      <c r="Z115" s="77" t="s">
        <v>399</v>
      </c>
      <c r="AA115" s="140" t="s">
        <v>467</v>
      </c>
      <c r="AB115" s="240" t="s">
        <v>124</v>
      </c>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row>
    <row r="116" spans="1:84" s="1" customFormat="1" ht="238.5" customHeight="1" thickBot="1">
      <c r="A116" s="283"/>
      <c r="B116" s="293"/>
      <c r="C116" s="244"/>
      <c r="D116" s="246"/>
      <c r="E116" s="246"/>
      <c r="F116" s="253"/>
      <c r="G116" s="292"/>
      <c r="H116" s="292"/>
      <c r="I116" s="274"/>
      <c r="J116" s="253"/>
      <c r="K116" s="254"/>
      <c r="L116" s="247"/>
      <c r="M116" s="238"/>
      <c r="N116" s="238"/>
      <c r="O116" s="22" t="s">
        <v>199</v>
      </c>
      <c r="P116" s="20" t="s">
        <v>173</v>
      </c>
      <c r="Q116" s="37">
        <v>1</v>
      </c>
      <c r="R116" s="78">
        <v>1</v>
      </c>
      <c r="S116" s="65">
        <f t="shared" si="2"/>
        <v>1</v>
      </c>
      <c r="T116" s="236"/>
      <c r="U116" s="238"/>
      <c r="V116" s="239"/>
      <c r="W116" s="187"/>
      <c r="X116" s="183"/>
      <c r="Y116" s="77" t="s">
        <v>407</v>
      </c>
      <c r="Z116" s="77" t="s">
        <v>399</v>
      </c>
      <c r="AA116" s="140" t="s">
        <v>481</v>
      </c>
      <c r="AB116" s="240"/>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3"/>
      <c r="BY116" s="163"/>
      <c r="BZ116" s="163"/>
      <c r="CA116" s="163"/>
      <c r="CB116" s="163"/>
      <c r="CC116" s="163"/>
      <c r="CD116" s="163"/>
      <c r="CE116" s="163"/>
      <c r="CF116" s="163"/>
    </row>
    <row r="117" spans="1:84" s="1" customFormat="1" ht="26.25" thickBot="1">
      <c r="A117" s="283"/>
      <c r="B117" s="293"/>
      <c r="C117" s="244"/>
      <c r="D117" s="246"/>
      <c r="E117" s="246"/>
      <c r="F117" s="253"/>
      <c r="G117" s="292"/>
      <c r="H117" s="292"/>
      <c r="I117" s="274"/>
      <c r="J117" s="253"/>
      <c r="K117" s="254"/>
      <c r="L117" s="247"/>
      <c r="M117" s="238"/>
      <c r="N117" s="238"/>
      <c r="O117" s="22" t="s">
        <v>220</v>
      </c>
      <c r="P117" s="20" t="s">
        <v>225</v>
      </c>
      <c r="Q117" s="20">
        <v>6</v>
      </c>
      <c r="R117" s="20">
        <v>3</v>
      </c>
      <c r="S117" s="65">
        <f t="shared" si="2"/>
        <v>0.5</v>
      </c>
      <c r="T117" s="236"/>
      <c r="U117" s="238"/>
      <c r="V117" s="239"/>
      <c r="W117" s="187"/>
      <c r="X117" s="183"/>
      <c r="Y117" s="77" t="s">
        <v>407</v>
      </c>
      <c r="Z117" s="77" t="s">
        <v>399</v>
      </c>
      <c r="AA117" s="140" t="s">
        <v>468</v>
      </c>
      <c r="AB117" s="240"/>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row>
    <row r="118" spans="1:84" s="1" customFormat="1" ht="26.25" thickBot="1">
      <c r="A118" s="283"/>
      <c r="B118" s="293"/>
      <c r="C118" s="244"/>
      <c r="D118" s="246"/>
      <c r="E118" s="246"/>
      <c r="F118" s="253"/>
      <c r="G118" s="292"/>
      <c r="H118" s="292"/>
      <c r="I118" s="274"/>
      <c r="J118" s="253"/>
      <c r="K118" s="254"/>
      <c r="L118" s="247"/>
      <c r="M118" s="238"/>
      <c r="N118" s="238"/>
      <c r="O118" s="22" t="s">
        <v>200</v>
      </c>
      <c r="P118" s="20" t="s">
        <v>226</v>
      </c>
      <c r="Q118" s="20">
        <v>4</v>
      </c>
      <c r="R118" s="20">
        <v>2</v>
      </c>
      <c r="S118" s="65">
        <f t="shared" si="2"/>
        <v>0.5</v>
      </c>
      <c r="T118" s="236"/>
      <c r="U118" s="238"/>
      <c r="V118" s="239"/>
      <c r="W118" s="187"/>
      <c r="X118" s="183"/>
      <c r="Y118" s="77" t="s">
        <v>407</v>
      </c>
      <c r="Z118" s="77" t="s">
        <v>399</v>
      </c>
      <c r="AA118" s="146" t="s">
        <v>467</v>
      </c>
      <c r="AB118" s="240"/>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row>
    <row r="119" spans="1:84" s="1" customFormat="1" ht="26.25" thickBot="1">
      <c r="A119" s="283"/>
      <c r="B119" s="293"/>
      <c r="C119" s="244"/>
      <c r="D119" s="246"/>
      <c r="E119" s="246"/>
      <c r="F119" s="253"/>
      <c r="G119" s="292"/>
      <c r="H119" s="292"/>
      <c r="I119" s="274"/>
      <c r="J119" s="253"/>
      <c r="K119" s="254"/>
      <c r="L119" s="247"/>
      <c r="M119" s="238"/>
      <c r="N119" s="238"/>
      <c r="O119" s="22" t="s">
        <v>201</v>
      </c>
      <c r="P119" s="20" t="s">
        <v>260</v>
      </c>
      <c r="Q119" s="20">
        <v>4</v>
      </c>
      <c r="R119" s="20">
        <v>2</v>
      </c>
      <c r="S119" s="65">
        <f t="shared" si="2"/>
        <v>0.5</v>
      </c>
      <c r="T119" s="236"/>
      <c r="U119" s="238"/>
      <c r="V119" s="239"/>
      <c r="W119" s="187"/>
      <c r="X119" s="183"/>
      <c r="Y119" s="77" t="s">
        <v>407</v>
      </c>
      <c r="Z119" s="77" t="s">
        <v>399</v>
      </c>
      <c r="AA119" s="146" t="s">
        <v>467</v>
      </c>
      <c r="AB119" s="240"/>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row>
    <row r="120" spans="1:84" s="1" customFormat="1" ht="88.5" customHeight="1" thickBot="1">
      <c r="A120" s="283"/>
      <c r="B120" s="293"/>
      <c r="C120" s="244"/>
      <c r="D120" s="246"/>
      <c r="E120" s="246"/>
      <c r="F120" s="253"/>
      <c r="G120" s="292"/>
      <c r="H120" s="292"/>
      <c r="I120" s="274"/>
      <c r="J120" s="253"/>
      <c r="K120" s="254"/>
      <c r="L120" s="247"/>
      <c r="M120" s="238"/>
      <c r="N120" s="238"/>
      <c r="O120" s="22" t="s">
        <v>202</v>
      </c>
      <c r="P120" s="20" t="s">
        <v>261</v>
      </c>
      <c r="Q120" s="20">
        <v>200</v>
      </c>
      <c r="R120" s="20">
        <v>176</v>
      </c>
      <c r="S120" s="65">
        <f t="shared" si="2"/>
        <v>0.88</v>
      </c>
      <c r="T120" s="237"/>
      <c r="U120" s="238"/>
      <c r="V120" s="239"/>
      <c r="W120" s="188"/>
      <c r="X120" s="184"/>
      <c r="Y120" s="77" t="s">
        <v>407</v>
      </c>
      <c r="Z120" s="77" t="s">
        <v>399</v>
      </c>
      <c r="AA120" s="140" t="s">
        <v>469</v>
      </c>
      <c r="AB120" s="240"/>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c r="BT120" s="163"/>
      <c r="BU120" s="163"/>
      <c r="BV120" s="163"/>
      <c r="BW120" s="163"/>
      <c r="BX120" s="163"/>
      <c r="BY120" s="163"/>
      <c r="BZ120" s="163"/>
      <c r="CA120" s="163"/>
      <c r="CB120" s="163"/>
      <c r="CC120" s="163"/>
      <c r="CD120" s="163"/>
      <c r="CE120" s="163"/>
      <c r="CF120" s="163"/>
    </row>
    <row r="121" spans="1:84" s="18" customFormat="1" ht="90" thickBot="1">
      <c r="A121" s="93" t="s">
        <v>34</v>
      </c>
      <c r="B121" s="97" t="s">
        <v>35</v>
      </c>
      <c r="C121" s="88" t="s">
        <v>43</v>
      </c>
      <c r="D121" s="17" t="s">
        <v>150</v>
      </c>
      <c r="E121" s="89">
        <v>0.8</v>
      </c>
      <c r="F121" s="89">
        <v>0.2</v>
      </c>
      <c r="G121" s="96" t="s">
        <v>72</v>
      </c>
      <c r="H121" s="96" t="s">
        <v>73</v>
      </c>
      <c r="I121" s="17" t="s">
        <v>145</v>
      </c>
      <c r="J121" s="88">
        <v>3</v>
      </c>
      <c r="K121" s="98">
        <v>17</v>
      </c>
      <c r="L121" s="247"/>
      <c r="M121" s="238"/>
      <c r="N121" s="238"/>
      <c r="O121" s="22" t="s">
        <v>332</v>
      </c>
      <c r="P121" s="20" t="s">
        <v>231</v>
      </c>
      <c r="Q121" s="20">
        <v>1</v>
      </c>
      <c r="R121" s="20">
        <v>0</v>
      </c>
      <c r="S121" s="65">
        <f t="shared" si="2"/>
        <v>0</v>
      </c>
      <c r="T121" s="48" t="s">
        <v>551</v>
      </c>
      <c r="U121" s="238"/>
      <c r="V121" s="23">
        <v>372500</v>
      </c>
      <c r="W121" s="59">
        <v>0</v>
      </c>
      <c r="X121" s="74">
        <f>W121/V121</f>
        <v>0</v>
      </c>
      <c r="Y121" s="77" t="s">
        <v>412</v>
      </c>
      <c r="Z121" s="77" t="s">
        <v>412</v>
      </c>
      <c r="AA121" s="146" t="s">
        <v>412</v>
      </c>
      <c r="AB121" s="240"/>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row>
    <row r="122" spans="1:84" s="1" customFormat="1" ht="103.5" customHeight="1" thickBot="1">
      <c r="A122" s="283" t="s">
        <v>34</v>
      </c>
      <c r="B122" s="243" t="s">
        <v>35</v>
      </c>
      <c r="C122" s="246" t="s">
        <v>43</v>
      </c>
      <c r="D122" s="246" t="s">
        <v>150</v>
      </c>
      <c r="E122" s="246" t="s">
        <v>51</v>
      </c>
      <c r="F122" s="253">
        <v>1</v>
      </c>
      <c r="G122" s="246" t="s">
        <v>86</v>
      </c>
      <c r="H122" s="246" t="s">
        <v>146</v>
      </c>
      <c r="I122" s="274" t="s">
        <v>147</v>
      </c>
      <c r="J122" s="253" t="s">
        <v>39</v>
      </c>
      <c r="K122" s="254">
        <v>0.6</v>
      </c>
      <c r="L122" s="281" t="s">
        <v>286</v>
      </c>
      <c r="M122" s="238" t="s">
        <v>117</v>
      </c>
      <c r="N122" s="238" t="s">
        <v>148</v>
      </c>
      <c r="O122" s="22" t="s">
        <v>333</v>
      </c>
      <c r="P122" s="20" t="s">
        <v>221</v>
      </c>
      <c r="Q122" s="20">
        <v>350</v>
      </c>
      <c r="R122" s="20">
        <v>274</v>
      </c>
      <c r="S122" s="65">
        <f t="shared" si="2"/>
        <v>0.7828571428571428</v>
      </c>
      <c r="T122" s="235" t="s">
        <v>552</v>
      </c>
      <c r="U122" s="238" t="s">
        <v>282</v>
      </c>
      <c r="V122" s="239">
        <v>140000000</v>
      </c>
      <c r="W122" s="186">
        <v>41400000</v>
      </c>
      <c r="X122" s="182">
        <f>W122/V122</f>
        <v>0.2957142857142857</v>
      </c>
      <c r="Y122" s="77" t="s">
        <v>470</v>
      </c>
      <c r="Z122" s="77" t="s">
        <v>399</v>
      </c>
      <c r="AA122" s="140" t="s">
        <v>480</v>
      </c>
      <c r="AB122" s="240" t="s">
        <v>124</v>
      </c>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row>
    <row r="123" spans="1:84" s="1" customFormat="1" ht="121.5" customHeight="1" thickBot="1">
      <c r="A123" s="283"/>
      <c r="B123" s="243"/>
      <c r="C123" s="246"/>
      <c r="D123" s="246"/>
      <c r="E123" s="246"/>
      <c r="F123" s="253"/>
      <c r="G123" s="246"/>
      <c r="H123" s="246"/>
      <c r="I123" s="274"/>
      <c r="J123" s="253"/>
      <c r="K123" s="254"/>
      <c r="L123" s="281"/>
      <c r="M123" s="238"/>
      <c r="N123" s="238"/>
      <c r="O123" s="22" t="s">
        <v>334</v>
      </c>
      <c r="P123" s="20" t="s">
        <v>262</v>
      </c>
      <c r="Q123" s="75">
        <v>1500</v>
      </c>
      <c r="R123" s="20">
        <v>909</v>
      </c>
      <c r="S123" s="65">
        <f t="shared" si="2"/>
        <v>0.606</v>
      </c>
      <c r="T123" s="236"/>
      <c r="U123" s="238"/>
      <c r="V123" s="239"/>
      <c r="W123" s="187"/>
      <c r="X123" s="183"/>
      <c r="Y123" s="59" t="s">
        <v>471</v>
      </c>
      <c r="Z123" s="59" t="s">
        <v>399</v>
      </c>
      <c r="AA123" s="140" t="s">
        <v>479</v>
      </c>
      <c r="AB123" s="240"/>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63"/>
      <c r="CC123" s="163"/>
      <c r="CD123" s="163"/>
      <c r="CE123" s="163"/>
      <c r="CF123" s="163"/>
    </row>
    <row r="124" spans="1:84" s="1" customFormat="1" ht="102" customHeight="1" thickBot="1">
      <c r="A124" s="283"/>
      <c r="B124" s="243"/>
      <c r="C124" s="246"/>
      <c r="D124" s="246"/>
      <c r="E124" s="246"/>
      <c r="F124" s="253"/>
      <c r="G124" s="246"/>
      <c r="H124" s="246"/>
      <c r="I124" s="274"/>
      <c r="J124" s="253"/>
      <c r="K124" s="254"/>
      <c r="L124" s="281"/>
      <c r="M124" s="238"/>
      <c r="N124" s="238"/>
      <c r="O124" s="22" t="s">
        <v>310</v>
      </c>
      <c r="P124" s="20" t="s">
        <v>311</v>
      </c>
      <c r="Q124" s="75">
        <v>1500</v>
      </c>
      <c r="R124" s="20">
        <v>1121</v>
      </c>
      <c r="S124" s="65">
        <f t="shared" si="2"/>
        <v>0.7473333333333333</v>
      </c>
      <c r="T124" s="236"/>
      <c r="U124" s="238"/>
      <c r="V124" s="239"/>
      <c r="W124" s="187"/>
      <c r="X124" s="183"/>
      <c r="Y124" s="59" t="s">
        <v>472</v>
      </c>
      <c r="Z124" s="59" t="s">
        <v>399</v>
      </c>
      <c r="AA124" s="140" t="s">
        <v>473</v>
      </c>
      <c r="AB124" s="240"/>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c r="BR124" s="163"/>
      <c r="BS124" s="163"/>
      <c r="BT124" s="163"/>
      <c r="BU124" s="163"/>
      <c r="BV124" s="163"/>
      <c r="BW124" s="163"/>
      <c r="BX124" s="163"/>
      <c r="BY124" s="163"/>
      <c r="BZ124" s="163"/>
      <c r="CA124" s="163"/>
      <c r="CB124" s="163"/>
      <c r="CC124" s="163"/>
      <c r="CD124" s="163"/>
      <c r="CE124" s="163"/>
      <c r="CF124" s="163"/>
    </row>
    <row r="125" spans="1:84" s="1" customFormat="1" ht="112.5" customHeight="1" thickBot="1">
      <c r="A125" s="283"/>
      <c r="B125" s="243"/>
      <c r="C125" s="246"/>
      <c r="D125" s="246"/>
      <c r="E125" s="246"/>
      <c r="F125" s="253"/>
      <c r="G125" s="246"/>
      <c r="H125" s="246"/>
      <c r="I125" s="274"/>
      <c r="J125" s="253"/>
      <c r="K125" s="254"/>
      <c r="L125" s="281"/>
      <c r="M125" s="238"/>
      <c r="N125" s="238"/>
      <c r="O125" s="45" t="s">
        <v>335</v>
      </c>
      <c r="P125" s="20" t="s">
        <v>243</v>
      </c>
      <c r="Q125" s="49">
        <v>6</v>
      </c>
      <c r="R125" s="49">
        <v>6</v>
      </c>
      <c r="S125" s="65">
        <f t="shared" si="2"/>
        <v>1</v>
      </c>
      <c r="T125" s="237"/>
      <c r="U125" s="238"/>
      <c r="V125" s="239"/>
      <c r="W125" s="188"/>
      <c r="X125" s="184"/>
      <c r="Y125" s="77" t="s">
        <v>407</v>
      </c>
      <c r="Z125" s="77" t="s">
        <v>399</v>
      </c>
      <c r="AA125" s="140" t="s">
        <v>474</v>
      </c>
      <c r="AB125" s="240"/>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c r="BR125" s="163"/>
      <c r="BS125" s="163"/>
      <c r="BT125" s="163"/>
      <c r="BU125" s="163"/>
      <c r="BV125" s="163"/>
      <c r="BW125" s="163"/>
      <c r="BX125" s="163"/>
      <c r="BY125" s="163"/>
      <c r="BZ125" s="163"/>
      <c r="CA125" s="163"/>
      <c r="CB125" s="163"/>
      <c r="CC125" s="163"/>
      <c r="CD125" s="163"/>
      <c r="CE125" s="163"/>
      <c r="CF125" s="163"/>
    </row>
    <row r="126" spans="1:84" s="1" customFormat="1" ht="51.75" thickBot="1">
      <c r="A126" s="283" t="s">
        <v>34</v>
      </c>
      <c r="B126" s="243" t="s">
        <v>105</v>
      </c>
      <c r="C126" s="246" t="s">
        <v>36</v>
      </c>
      <c r="D126" s="245" t="s">
        <v>153</v>
      </c>
      <c r="E126" s="276">
        <v>1</v>
      </c>
      <c r="F126" s="276">
        <v>1</v>
      </c>
      <c r="G126" s="246" t="s">
        <v>37</v>
      </c>
      <c r="H126" s="246" t="s">
        <v>106</v>
      </c>
      <c r="I126" s="274" t="s">
        <v>107</v>
      </c>
      <c r="J126" s="276">
        <v>1</v>
      </c>
      <c r="K126" s="278">
        <v>1</v>
      </c>
      <c r="L126" s="295">
        <v>2020630010029</v>
      </c>
      <c r="M126" s="234" t="s">
        <v>157</v>
      </c>
      <c r="N126" s="238" t="s">
        <v>158</v>
      </c>
      <c r="O126" s="45" t="s">
        <v>342</v>
      </c>
      <c r="P126" s="20" t="s">
        <v>129</v>
      </c>
      <c r="Q126" s="20">
        <v>2</v>
      </c>
      <c r="R126" s="20"/>
      <c r="S126" s="65">
        <f t="shared" si="2"/>
        <v>0</v>
      </c>
      <c r="T126" s="250" t="s">
        <v>553</v>
      </c>
      <c r="U126" s="238" t="s">
        <v>287</v>
      </c>
      <c r="V126" s="239">
        <v>1886151259</v>
      </c>
      <c r="W126" s="186">
        <v>1231195612</v>
      </c>
      <c r="X126" s="182">
        <f>W126/V126</f>
        <v>0.6527555020442822</v>
      </c>
      <c r="Y126" s="59"/>
      <c r="Z126" s="59"/>
      <c r="AA126" s="140"/>
      <c r="AB126" s="240" t="s">
        <v>345</v>
      </c>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row>
    <row r="127" spans="1:84" s="1" customFormat="1" ht="51.75" thickBot="1">
      <c r="A127" s="283"/>
      <c r="B127" s="243"/>
      <c r="C127" s="246"/>
      <c r="D127" s="245"/>
      <c r="E127" s="276"/>
      <c r="F127" s="276"/>
      <c r="G127" s="246"/>
      <c r="H127" s="246"/>
      <c r="I127" s="274"/>
      <c r="J127" s="276"/>
      <c r="K127" s="278"/>
      <c r="L127" s="295"/>
      <c r="M127" s="238"/>
      <c r="N127" s="238"/>
      <c r="O127" s="40" t="s">
        <v>343</v>
      </c>
      <c r="P127" s="20" t="s">
        <v>303</v>
      </c>
      <c r="Q127" s="20">
        <v>2</v>
      </c>
      <c r="R127" s="20"/>
      <c r="S127" s="65">
        <f t="shared" si="2"/>
        <v>0</v>
      </c>
      <c r="T127" s="265"/>
      <c r="U127" s="238"/>
      <c r="V127" s="239"/>
      <c r="W127" s="187"/>
      <c r="X127" s="183"/>
      <c r="Y127" s="59"/>
      <c r="Z127" s="59"/>
      <c r="AA127" s="140"/>
      <c r="AB127" s="240"/>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row>
    <row r="128" spans="1:84" s="19" customFormat="1" ht="39" thickBot="1">
      <c r="A128" s="283"/>
      <c r="B128" s="243"/>
      <c r="C128" s="246"/>
      <c r="D128" s="245"/>
      <c r="E128" s="276"/>
      <c r="F128" s="276"/>
      <c r="G128" s="246"/>
      <c r="H128" s="246"/>
      <c r="I128" s="274"/>
      <c r="J128" s="276"/>
      <c r="K128" s="278"/>
      <c r="L128" s="295"/>
      <c r="M128" s="238"/>
      <c r="N128" s="238"/>
      <c r="O128" s="36" t="s">
        <v>344</v>
      </c>
      <c r="P128" s="20" t="s">
        <v>311</v>
      </c>
      <c r="Q128" s="20">
        <v>15</v>
      </c>
      <c r="R128" s="20"/>
      <c r="S128" s="65">
        <f t="shared" si="2"/>
        <v>0</v>
      </c>
      <c r="T128" s="265"/>
      <c r="U128" s="238"/>
      <c r="V128" s="239"/>
      <c r="W128" s="187"/>
      <c r="X128" s="183"/>
      <c r="Y128" s="59"/>
      <c r="Z128" s="59"/>
      <c r="AA128" s="140"/>
      <c r="AB128" s="240"/>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row>
    <row r="129" spans="1:84" s="19" customFormat="1" ht="39" thickBot="1">
      <c r="A129" s="284"/>
      <c r="B129" s="285"/>
      <c r="C129" s="290"/>
      <c r="D129" s="291"/>
      <c r="E129" s="277"/>
      <c r="F129" s="277"/>
      <c r="G129" s="290"/>
      <c r="H129" s="290"/>
      <c r="I129" s="275"/>
      <c r="J129" s="277"/>
      <c r="K129" s="279"/>
      <c r="L129" s="296"/>
      <c r="M129" s="297"/>
      <c r="N129" s="297"/>
      <c r="O129" s="46" t="s">
        <v>382</v>
      </c>
      <c r="P129" s="44" t="s">
        <v>381</v>
      </c>
      <c r="Q129" s="51">
        <v>15</v>
      </c>
      <c r="R129" s="51"/>
      <c r="S129" s="65">
        <f t="shared" si="2"/>
        <v>0</v>
      </c>
      <c r="T129" s="298"/>
      <c r="U129" s="297"/>
      <c r="V129" s="299"/>
      <c r="W129" s="302"/>
      <c r="X129" s="185"/>
      <c r="Y129" s="60"/>
      <c r="Z129" s="60"/>
      <c r="AA129" s="147"/>
      <c r="AB129" s="300"/>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row>
    <row r="130" spans="1:28" ht="12.75">
      <c r="A130" s="66" t="s">
        <v>13</v>
      </c>
      <c r="B130" s="67"/>
      <c r="C130" s="67"/>
      <c r="D130" s="67"/>
      <c r="E130" s="67"/>
      <c r="F130" s="67"/>
      <c r="G130" s="67"/>
      <c r="H130" s="67"/>
      <c r="I130" s="67"/>
      <c r="J130" s="67"/>
      <c r="K130" s="67"/>
      <c r="L130" s="67"/>
      <c r="M130" s="67"/>
      <c r="N130" s="67"/>
      <c r="O130" s="67"/>
      <c r="P130" s="67"/>
      <c r="Q130" s="67"/>
      <c r="R130" s="67"/>
      <c r="S130" s="67"/>
      <c r="T130" s="67"/>
      <c r="U130" s="68"/>
      <c r="V130" s="280">
        <f>SUM(V12:V126)</f>
        <v>156124616195</v>
      </c>
      <c r="W130" s="191">
        <f>SUM(W12:W129)</f>
        <v>144191921367</v>
      </c>
      <c r="X130" s="193">
        <f>W130/V130</f>
        <v>0.9235694208971118</v>
      </c>
      <c r="Y130" s="61"/>
      <c r="Z130" s="61"/>
      <c r="AA130" s="61"/>
      <c r="AB130" s="15"/>
    </row>
    <row r="131" spans="1:28" ht="13.5" thickBot="1">
      <c r="A131" s="69"/>
      <c r="B131" s="70"/>
      <c r="C131" s="70"/>
      <c r="D131" s="70"/>
      <c r="E131" s="70"/>
      <c r="F131" s="70"/>
      <c r="G131" s="70"/>
      <c r="H131" s="70"/>
      <c r="I131" s="70"/>
      <c r="J131" s="70"/>
      <c r="K131" s="70"/>
      <c r="L131" s="70"/>
      <c r="M131" s="70"/>
      <c r="N131" s="70"/>
      <c r="O131" s="70"/>
      <c r="P131" s="70"/>
      <c r="Q131" s="70"/>
      <c r="R131" s="70"/>
      <c r="S131" s="70"/>
      <c r="T131" s="70"/>
      <c r="U131" s="71"/>
      <c r="V131" s="192"/>
      <c r="W131" s="192"/>
      <c r="X131" s="194"/>
      <c r="Y131" s="62"/>
      <c r="Z131" s="62"/>
      <c r="AA131" s="62"/>
      <c r="AB131" s="9"/>
    </row>
    <row r="132" spans="1:28" ht="12.75">
      <c r="A132" s="66"/>
      <c r="B132" s="67"/>
      <c r="C132" s="67"/>
      <c r="D132" s="67"/>
      <c r="E132" s="67"/>
      <c r="F132" s="67"/>
      <c r="G132" s="67"/>
      <c r="H132" s="67"/>
      <c r="I132" s="67"/>
      <c r="J132" s="67"/>
      <c r="K132" s="67"/>
      <c r="L132" s="67"/>
      <c r="M132" s="67"/>
      <c r="N132" s="67"/>
      <c r="O132" s="67"/>
      <c r="P132" s="67"/>
      <c r="Q132" s="67"/>
      <c r="R132" s="67"/>
      <c r="S132" s="73">
        <v>0</v>
      </c>
      <c r="T132" s="67"/>
      <c r="U132" s="67"/>
      <c r="V132" s="72"/>
      <c r="W132" s="72"/>
      <c r="X132" s="73">
        <v>0</v>
      </c>
      <c r="Y132" s="72"/>
      <c r="Z132" s="72"/>
      <c r="AA132" s="72"/>
      <c r="AB132" s="15"/>
    </row>
    <row r="133" spans="1:28" ht="12.75">
      <c r="A133" s="66"/>
      <c r="B133" s="67"/>
      <c r="C133" s="67"/>
      <c r="D133" s="67"/>
      <c r="E133" s="67"/>
      <c r="F133" s="67"/>
      <c r="G133" s="67"/>
      <c r="H133" s="67"/>
      <c r="I133" s="67"/>
      <c r="J133" s="67"/>
      <c r="K133" s="67"/>
      <c r="L133" s="67"/>
      <c r="M133" s="67"/>
      <c r="N133" s="67"/>
      <c r="O133" s="67"/>
      <c r="P133" s="67"/>
      <c r="Q133" s="67"/>
      <c r="R133" s="67"/>
      <c r="S133" s="73">
        <v>1</v>
      </c>
      <c r="T133" s="67"/>
      <c r="U133" s="67"/>
      <c r="V133" s="72"/>
      <c r="W133" s="72"/>
      <c r="X133" s="73">
        <v>1</v>
      </c>
      <c r="Y133" s="72"/>
      <c r="Z133" s="72"/>
      <c r="AA133" s="72"/>
      <c r="AB133" s="15"/>
    </row>
    <row r="134" spans="1:256" ht="12.75">
      <c r="A134" s="121"/>
      <c r="B134" s="125"/>
      <c r="C134" s="122"/>
      <c r="D134" s="125"/>
      <c r="E134" s="125"/>
      <c r="F134" s="125"/>
      <c r="G134" s="122"/>
      <c r="H134" s="125"/>
      <c r="I134" s="122"/>
      <c r="J134" s="122"/>
      <c r="K134" s="122"/>
      <c r="L134" s="122"/>
      <c r="M134" s="125"/>
      <c r="N134" s="125"/>
      <c r="O134" s="125"/>
      <c r="P134" s="125"/>
      <c r="Q134" s="125"/>
      <c r="R134" s="125"/>
      <c r="S134" s="125"/>
      <c r="T134" s="125"/>
      <c r="U134" s="125"/>
      <c r="V134" s="125"/>
      <c r="W134" s="125"/>
      <c r="X134" s="125"/>
      <c r="Y134" s="125"/>
      <c r="Z134" s="125"/>
      <c r="AA134" s="152"/>
      <c r="AB134" s="120"/>
      <c r="AC134" s="121"/>
      <c r="AD134" s="165"/>
      <c r="AE134" s="160"/>
      <c r="AF134" s="165"/>
      <c r="AG134" s="165"/>
      <c r="AH134" s="165"/>
      <c r="AI134" s="160"/>
      <c r="AJ134" s="165"/>
      <c r="AK134" s="160"/>
      <c r="AL134" s="160"/>
      <c r="AM134" s="160"/>
      <c r="AN134" s="160"/>
      <c r="AO134" s="165"/>
      <c r="AP134" s="165"/>
      <c r="AQ134" s="165"/>
      <c r="AR134" s="165"/>
      <c r="AS134" s="165"/>
      <c r="AT134" s="165"/>
      <c r="AU134" s="165"/>
      <c r="AV134" s="165"/>
      <c r="AW134" s="165"/>
      <c r="AX134" s="165"/>
      <c r="AY134" s="165"/>
      <c r="AZ134" s="165"/>
      <c r="BA134" s="165"/>
      <c r="BB134" s="165"/>
      <c r="BC134" s="166"/>
      <c r="BD134" s="165"/>
      <c r="BE134" s="160"/>
      <c r="BF134" s="165"/>
      <c r="BG134" s="160"/>
      <c r="BH134" s="165"/>
      <c r="BI134" s="165"/>
      <c r="BJ134" s="165"/>
      <c r="BK134" s="160"/>
      <c r="BL134" s="165"/>
      <c r="BM134" s="160"/>
      <c r="BN134" s="160"/>
      <c r="BO134" s="160"/>
      <c r="BP134" s="160"/>
      <c r="BQ134" s="165"/>
      <c r="BR134" s="165"/>
      <c r="BS134" s="165"/>
      <c r="BT134" s="165"/>
      <c r="BU134" s="165"/>
      <c r="BV134" s="165"/>
      <c r="BW134" s="165"/>
      <c r="BX134" s="165"/>
      <c r="BY134" s="165"/>
      <c r="BZ134" s="165"/>
      <c r="CA134" s="165"/>
      <c r="CB134" s="165"/>
      <c r="CC134" s="165"/>
      <c r="CD134" s="165"/>
      <c r="CE134" s="166"/>
      <c r="CF134" s="165"/>
      <c r="CG134" s="160"/>
      <c r="CH134" s="125"/>
      <c r="CI134" s="122"/>
      <c r="CJ134" s="125"/>
      <c r="CK134" s="125"/>
      <c r="CL134" s="125"/>
      <c r="CM134" s="122"/>
      <c r="CN134" s="125"/>
      <c r="CO134" s="122"/>
      <c r="CP134" s="122"/>
      <c r="CQ134" s="122"/>
      <c r="CR134" s="122"/>
      <c r="CS134" s="125"/>
      <c r="CT134" s="125"/>
      <c r="CU134" s="125"/>
      <c r="CV134" s="125"/>
      <c r="CW134" s="125"/>
      <c r="CX134" s="125"/>
      <c r="CY134" s="125"/>
      <c r="CZ134" s="125"/>
      <c r="DA134" s="125"/>
      <c r="DB134" s="125"/>
      <c r="DC134" s="125"/>
      <c r="DD134" s="125"/>
      <c r="DE134" s="125"/>
      <c r="DF134" s="125"/>
      <c r="DG134" s="152"/>
      <c r="DH134" s="120"/>
      <c r="DI134" s="121"/>
      <c r="DJ134" s="125"/>
      <c r="DK134" s="122"/>
      <c r="DL134" s="125"/>
      <c r="DM134" s="125"/>
      <c r="DN134" s="125"/>
      <c r="DO134" s="122"/>
      <c r="DP134" s="125"/>
      <c r="DQ134" s="122"/>
      <c r="DR134" s="122"/>
      <c r="DS134" s="122"/>
      <c r="DT134" s="122"/>
      <c r="DU134" s="125"/>
      <c r="DV134" s="125"/>
      <c r="DW134" s="125"/>
      <c r="DX134" s="125"/>
      <c r="DY134" s="125"/>
      <c r="DZ134" s="125"/>
      <c r="EA134" s="125"/>
      <c r="EB134" s="125"/>
      <c r="EC134" s="125"/>
      <c r="ED134" s="125"/>
      <c r="EE134" s="125"/>
      <c r="EF134" s="125"/>
      <c r="EG134" s="125"/>
      <c r="EH134" s="125"/>
      <c r="EI134" s="152"/>
      <c r="EJ134" s="120"/>
      <c r="EK134" s="121"/>
      <c r="EL134" s="125"/>
      <c r="EM134" s="122"/>
      <c r="EN134" s="125"/>
      <c r="EO134" s="125"/>
      <c r="EP134" s="125"/>
      <c r="EQ134" s="122"/>
      <c r="ER134" s="125"/>
      <c r="ES134" s="122"/>
      <c r="ET134" s="122"/>
      <c r="EU134" s="122"/>
      <c r="EV134" s="122"/>
      <c r="EW134" s="125"/>
      <c r="EX134" s="125"/>
      <c r="EY134" s="125"/>
      <c r="EZ134" s="125"/>
      <c r="FA134" s="125"/>
      <c r="FB134" s="125"/>
      <c r="FC134" s="125"/>
      <c r="FD134" s="125"/>
      <c r="FE134" s="125"/>
      <c r="FF134" s="125"/>
      <c r="FG134" s="125"/>
      <c r="FH134" s="125"/>
      <c r="FI134" s="125"/>
      <c r="FJ134" s="125"/>
      <c r="FK134" s="152"/>
      <c r="FL134" s="120"/>
      <c r="FM134" s="121"/>
      <c r="FN134" s="125"/>
      <c r="FO134" s="122"/>
      <c r="FP134" s="125"/>
      <c r="FQ134" s="125"/>
      <c r="FR134" s="125"/>
      <c r="FS134" s="122"/>
      <c r="FT134" s="125"/>
      <c r="FU134" s="122"/>
      <c r="FV134" s="122"/>
      <c r="FW134" s="122"/>
      <c r="FX134" s="122"/>
      <c r="FY134" s="125"/>
      <c r="FZ134" s="125"/>
      <c r="GA134" s="125"/>
      <c r="GB134" s="125"/>
      <c r="GC134" s="125"/>
      <c r="GD134" s="125"/>
      <c r="GE134" s="125"/>
      <c r="GF134" s="125"/>
      <c r="GG134" s="125"/>
      <c r="GH134" s="125"/>
      <c r="GI134" s="125"/>
      <c r="GJ134" s="125"/>
      <c r="GK134" s="125"/>
      <c r="GL134" s="125"/>
      <c r="GM134" s="152"/>
      <c r="GN134" s="120"/>
      <c r="GO134" s="121"/>
      <c r="GP134" s="125"/>
      <c r="GQ134" s="122"/>
      <c r="GR134" s="125"/>
      <c r="GS134" s="125"/>
      <c r="GT134" s="125"/>
      <c r="GU134" s="122"/>
      <c r="GV134" s="125"/>
      <c r="GW134" s="122"/>
      <c r="GX134" s="122"/>
      <c r="GY134" s="122"/>
      <c r="GZ134" s="122"/>
      <c r="HA134" s="125"/>
      <c r="HB134" s="125"/>
      <c r="HC134" s="125"/>
      <c r="HD134" s="125"/>
      <c r="HE134" s="125"/>
      <c r="HF134" s="125"/>
      <c r="HG134" s="125"/>
      <c r="HH134" s="125"/>
      <c r="HI134" s="125"/>
      <c r="HJ134" s="125"/>
      <c r="HK134" s="125"/>
      <c r="HL134" s="125"/>
      <c r="HM134" s="125"/>
      <c r="HN134" s="125"/>
      <c r="HO134" s="152"/>
      <c r="HP134" s="120"/>
      <c r="HQ134" s="121"/>
      <c r="HR134" s="125"/>
      <c r="HS134" s="122"/>
      <c r="HT134" s="125"/>
      <c r="HU134" s="125"/>
      <c r="HV134" s="125"/>
      <c r="HW134" s="122"/>
      <c r="HX134" s="125"/>
      <c r="HY134" s="122"/>
      <c r="HZ134" s="122"/>
      <c r="IA134" s="122"/>
      <c r="IB134" s="122"/>
      <c r="IC134" s="125"/>
      <c r="ID134" s="125"/>
      <c r="IE134" s="125"/>
      <c r="IF134" s="125"/>
      <c r="IG134" s="125"/>
      <c r="IH134" s="125"/>
      <c r="II134" s="125"/>
      <c r="IJ134" s="125"/>
      <c r="IK134" s="125"/>
      <c r="IL134" s="125"/>
      <c r="IM134" s="125"/>
      <c r="IN134" s="125"/>
      <c r="IO134" s="125"/>
      <c r="IP134" s="125"/>
      <c r="IQ134" s="152"/>
      <c r="IR134" s="120"/>
      <c r="IS134" s="121"/>
      <c r="IT134" s="125"/>
      <c r="IU134" s="122"/>
      <c r="IV134" s="125"/>
    </row>
    <row r="135" spans="1:256" ht="13.5" customHeight="1">
      <c r="A135" s="121"/>
      <c r="B135" s="125"/>
      <c r="C135" s="153"/>
      <c r="D135" s="125"/>
      <c r="E135" s="125"/>
      <c r="F135" s="125"/>
      <c r="G135" s="125"/>
      <c r="H135" s="125"/>
      <c r="I135" s="125"/>
      <c r="J135" s="168" t="s">
        <v>11</v>
      </c>
      <c r="K135" s="168"/>
      <c r="L135" s="168"/>
      <c r="M135" s="153"/>
      <c r="N135" s="153"/>
      <c r="O135" s="168" t="s">
        <v>9</v>
      </c>
      <c r="P135" s="168"/>
      <c r="Q135" s="168"/>
      <c r="R135" s="154"/>
      <c r="S135" s="154"/>
      <c r="T135" s="169"/>
      <c r="U135" s="169"/>
      <c r="V135" s="169"/>
      <c r="W135" s="169"/>
      <c r="X135" s="169"/>
      <c r="Y135" s="169"/>
      <c r="Z135" s="169"/>
      <c r="AA135" s="169"/>
      <c r="AB135" s="170"/>
      <c r="AC135" s="121"/>
      <c r="AD135" s="165"/>
      <c r="AE135" s="7"/>
      <c r="AF135" s="165"/>
      <c r="AG135" s="165"/>
      <c r="AH135" s="165"/>
      <c r="AI135" s="165"/>
      <c r="AJ135" s="165"/>
      <c r="AK135" s="165"/>
      <c r="AL135" s="171"/>
      <c r="AM135" s="171"/>
      <c r="AN135" s="171"/>
      <c r="AO135" s="7"/>
      <c r="AP135" s="7"/>
      <c r="AQ135" s="171"/>
      <c r="AR135" s="171"/>
      <c r="AS135" s="171"/>
      <c r="AT135" s="56"/>
      <c r="AU135" s="56"/>
      <c r="AV135" s="172"/>
      <c r="AW135" s="172"/>
      <c r="AX135" s="172"/>
      <c r="AY135" s="172"/>
      <c r="AZ135" s="172"/>
      <c r="BA135" s="172"/>
      <c r="BB135" s="172"/>
      <c r="BC135" s="172"/>
      <c r="BD135" s="172"/>
      <c r="BE135" s="160"/>
      <c r="BF135" s="165"/>
      <c r="BG135" s="7"/>
      <c r="BH135" s="165"/>
      <c r="BI135" s="165"/>
      <c r="BJ135" s="165"/>
      <c r="BK135" s="165"/>
      <c r="BL135" s="165"/>
      <c r="BM135" s="165"/>
      <c r="BN135" s="171"/>
      <c r="BO135" s="171"/>
      <c r="BP135" s="171"/>
      <c r="BQ135" s="7"/>
      <c r="BR135" s="7"/>
      <c r="BS135" s="171"/>
      <c r="BT135" s="171"/>
      <c r="BU135" s="171"/>
      <c r="BV135" s="56"/>
      <c r="BW135" s="56"/>
      <c r="BX135" s="172"/>
      <c r="BY135" s="172"/>
      <c r="BZ135" s="172"/>
      <c r="CA135" s="172"/>
      <c r="CB135" s="172"/>
      <c r="CC135" s="172"/>
      <c r="CD135" s="172"/>
      <c r="CE135" s="172"/>
      <c r="CF135" s="172"/>
      <c r="CG135" s="160"/>
      <c r="CH135" s="125"/>
      <c r="CI135" s="153"/>
      <c r="CJ135" s="125"/>
      <c r="CK135" s="125"/>
      <c r="CL135" s="125"/>
      <c r="CM135" s="125"/>
      <c r="CN135" s="125"/>
      <c r="CO135" s="125"/>
      <c r="CP135" s="168"/>
      <c r="CQ135" s="168"/>
      <c r="CR135" s="168"/>
      <c r="CS135" s="153"/>
      <c r="CT135" s="153"/>
      <c r="CU135" s="168"/>
      <c r="CV135" s="168"/>
      <c r="CW135" s="168"/>
      <c r="CX135" s="154"/>
      <c r="CY135" s="154"/>
      <c r="CZ135" s="169"/>
      <c r="DA135" s="169"/>
      <c r="DB135" s="169"/>
      <c r="DC135" s="169"/>
      <c r="DD135" s="169"/>
      <c r="DE135" s="169"/>
      <c r="DF135" s="169"/>
      <c r="DG135" s="169"/>
      <c r="DH135" s="170"/>
      <c r="DI135" s="121"/>
      <c r="DJ135" s="125"/>
      <c r="DK135" s="153"/>
      <c r="DL135" s="125"/>
      <c r="DM135" s="125"/>
      <c r="DN135" s="125"/>
      <c r="DO135" s="125"/>
      <c r="DP135" s="125"/>
      <c r="DQ135" s="125"/>
      <c r="DR135" s="168"/>
      <c r="DS135" s="168"/>
      <c r="DT135" s="168"/>
      <c r="DU135" s="153"/>
      <c r="DV135" s="153"/>
      <c r="DW135" s="168"/>
      <c r="DX135" s="168"/>
      <c r="DY135" s="168"/>
      <c r="DZ135" s="154"/>
      <c r="EA135" s="154"/>
      <c r="EB135" s="169"/>
      <c r="EC135" s="169"/>
      <c r="ED135" s="169"/>
      <c r="EE135" s="169"/>
      <c r="EF135" s="169"/>
      <c r="EG135" s="169"/>
      <c r="EH135" s="169"/>
      <c r="EI135" s="169"/>
      <c r="EJ135" s="170"/>
      <c r="EK135" s="121"/>
      <c r="EL135" s="125"/>
      <c r="EM135" s="153"/>
      <c r="EN135" s="125"/>
      <c r="EO135" s="125"/>
      <c r="EP135" s="125"/>
      <c r="EQ135" s="125"/>
      <c r="ER135" s="125"/>
      <c r="ES135" s="125"/>
      <c r="ET135" s="168"/>
      <c r="EU135" s="168"/>
      <c r="EV135" s="168"/>
      <c r="EW135" s="153"/>
      <c r="EX135" s="153"/>
      <c r="EY135" s="168"/>
      <c r="EZ135" s="168"/>
      <c r="FA135" s="168"/>
      <c r="FB135" s="154"/>
      <c r="FC135" s="154"/>
      <c r="FD135" s="169"/>
      <c r="FE135" s="169"/>
      <c r="FF135" s="169"/>
      <c r="FG135" s="169"/>
      <c r="FH135" s="169"/>
      <c r="FI135" s="169"/>
      <c r="FJ135" s="169"/>
      <c r="FK135" s="169"/>
      <c r="FL135" s="170"/>
      <c r="FM135" s="121"/>
      <c r="FN135" s="125"/>
      <c r="FO135" s="153"/>
      <c r="FP135" s="125"/>
      <c r="FQ135" s="125"/>
      <c r="FR135" s="125"/>
      <c r="FS135" s="125"/>
      <c r="FT135" s="125"/>
      <c r="FU135" s="125"/>
      <c r="FV135" s="168"/>
      <c r="FW135" s="168"/>
      <c r="FX135" s="168"/>
      <c r="FY135" s="153"/>
      <c r="FZ135" s="153"/>
      <c r="GA135" s="168"/>
      <c r="GB135" s="168"/>
      <c r="GC135" s="168"/>
      <c r="GD135" s="154"/>
      <c r="GE135" s="154"/>
      <c r="GF135" s="169"/>
      <c r="GG135" s="169"/>
      <c r="GH135" s="169"/>
      <c r="GI135" s="169"/>
      <c r="GJ135" s="169"/>
      <c r="GK135" s="169"/>
      <c r="GL135" s="169"/>
      <c r="GM135" s="169"/>
      <c r="GN135" s="170"/>
      <c r="GO135" s="121"/>
      <c r="GP135" s="125"/>
      <c r="GQ135" s="153"/>
      <c r="GR135" s="125"/>
      <c r="GS135" s="125"/>
      <c r="GT135" s="125"/>
      <c r="GU135" s="125"/>
      <c r="GV135" s="125"/>
      <c r="GW135" s="125"/>
      <c r="GX135" s="168"/>
      <c r="GY135" s="168"/>
      <c r="GZ135" s="168"/>
      <c r="HA135" s="153"/>
      <c r="HB135" s="153"/>
      <c r="HC135" s="168"/>
      <c r="HD135" s="168"/>
      <c r="HE135" s="168"/>
      <c r="HF135" s="154"/>
      <c r="HG135" s="154"/>
      <c r="HH135" s="169"/>
      <c r="HI135" s="169"/>
      <c r="HJ135" s="169"/>
      <c r="HK135" s="169"/>
      <c r="HL135" s="169"/>
      <c r="HM135" s="169"/>
      <c r="HN135" s="169"/>
      <c r="HO135" s="169"/>
      <c r="HP135" s="170"/>
      <c r="HQ135" s="121"/>
      <c r="HR135" s="125"/>
      <c r="HS135" s="153"/>
      <c r="HT135" s="125"/>
      <c r="HU135" s="125"/>
      <c r="HV135" s="125"/>
      <c r="HW135" s="125"/>
      <c r="HX135" s="125"/>
      <c r="HY135" s="125"/>
      <c r="HZ135" s="168"/>
      <c r="IA135" s="168"/>
      <c r="IB135" s="168"/>
      <c r="IC135" s="153"/>
      <c r="ID135" s="153"/>
      <c r="IE135" s="168"/>
      <c r="IF135" s="168"/>
      <c r="IG135" s="168"/>
      <c r="IH135" s="154"/>
      <c r="II135" s="154"/>
      <c r="IJ135" s="169"/>
      <c r="IK135" s="169"/>
      <c r="IL135" s="169"/>
      <c r="IM135" s="169"/>
      <c r="IN135" s="169"/>
      <c r="IO135" s="169"/>
      <c r="IP135" s="169"/>
      <c r="IQ135" s="169"/>
      <c r="IR135" s="170"/>
      <c r="IS135" s="121"/>
      <c r="IT135" s="125"/>
      <c r="IU135" s="153"/>
      <c r="IV135" s="125"/>
    </row>
    <row r="136" spans="1:256" ht="14.25">
      <c r="A136" s="121"/>
      <c r="B136" s="125"/>
      <c r="C136" s="153"/>
      <c r="D136" s="125"/>
      <c r="E136" s="125"/>
      <c r="F136" s="125"/>
      <c r="G136" s="125"/>
      <c r="H136" s="125"/>
      <c r="I136" s="125"/>
      <c r="J136" s="122"/>
      <c r="K136" s="122"/>
      <c r="L136" s="122"/>
      <c r="M136" s="125"/>
      <c r="N136" s="125"/>
      <c r="O136" s="153"/>
      <c r="P136" s="122"/>
      <c r="Q136" s="125"/>
      <c r="R136" s="125"/>
      <c r="S136" s="125"/>
      <c r="T136" s="125"/>
      <c r="U136" s="125"/>
      <c r="V136" s="125"/>
      <c r="W136" s="125"/>
      <c r="X136" s="125"/>
      <c r="Y136" s="125"/>
      <c r="Z136" s="125"/>
      <c r="AA136" s="152"/>
      <c r="AB136" s="120"/>
      <c r="AC136" s="121"/>
      <c r="AD136" s="165"/>
      <c r="AE136" s="7"/>
      <c r="AF136" s="165"/>
      <c r="AG136" s="165"/>
      <c r="AH136" s="165"/>
      <c r="AI136" s="165"/>
      <c r="AJ136" s="165"/>
      <c r="AK136" s="165"/>
      <c r="AL136" s="160"/>
      <c r="AM136" s="160"/>
      <c r="AN136" s="160"/>
      <c r="AO136" s="165"/>
      <c r="AP136" s="165"/>
      <c r="AQ136" s="7"/>
      <c r="AR136" s="160"/>
      <c r="AS136" s="165"/>
      <c r="AT136" s="165"/>
      <c r="AU136" s="165"/>
      <c r="AV136" s="165"/>
      <c r="AW136" s="165"/>
      <c r="AX136" s="165"/>
      <c r="AY136" s="165"/>
      <c r="AZ136" s="165"/>
      <c r="BA136" s="165"/>
      <c r="BB136" s="165"/>
      <c r="BC136" s="166"/>
      <c r="BD136" s="165"/>
      <c r="BE136" s="160"/>
      <c r="BF136" s="165"/>
      <c r="BG136" s="7"/>
      <c r="BH136" s="165"/>
      <c r="BI136" s="165"/>
      <c r="BJ136" s="165"/>
      <c r="BK136" s="165"/>
      <c r="BL136" s="165"/>
      <c r="BM136" s="165"/>
      <c r="BN136" s="160"/>
      <c r="BO136" s="160"/>
      <c r="BP136" s="160"/>
      <c r="BQ136" s="165"/>
      <c r="BR136" s="165"/>
      <c r="BS136" s="7"/>
      <c r="BT136" s="160"/>
      <c r="BU136" s="165"/>
      <c r="BV136" s="165"/>
      <c r="BW136" s="165"/>
      <c r="BX136" s="165"/>
      <c r="BY136" s="165"/>
      <c r="BZ136" s="165"/>
      <c r="CA136" s="165"/>
      <c r="CB136" s="165"/>
      <c r="CC136" s="165"/>
      <c r="CD136" s="165"/>
      <c r="CE136" s="166"/>
      <c r="CF136" s="165"/>
      <c r="CG136" s="160"/>
      <c r="CH136" s="125"/>
      <c r="CI136" s="153"/>
      <c r="CJ136" s="125"/>
      <c r="CK136" s="125"/>
      <c r="CL136" s="125"/>
      <c r="CM136" s="125"/>
      <c r="CN136" s="125"/>
      <c r="CO136" s="125"/>
      <c r="CP136" s="122"/>
      <c r="CQ136" s="122"/>
      <c r="CR136" s="122"/>
      <c r="CS136" s="125"/>
      <c r="CT136" s="125"/>
      <c r="CU136" s="153"/>
      <c r="CV136" s="122"/>
      <c r="CW136" s="125"/>
      <c r="CX136" s="125"/>
      <c r="CY136" s="125"/>
      <c r="CZ136" s="125"/>
      <c r="DA136" s="125"/>
      <c r="DB136" s="125"/>
      <c r="DC136" s="125"/>
      <c r="DD136" s="125"/>
      <c r="DE136" s="125"/>
      <c r="DF136" s="125"/>
      <c r="DG136" s="152"/>
      <c r="DH136" s="120"/>
      <c r="DI136" s="121"/>
      <c r="DJ136" s="125"/>
      <c r="DK136" s="153"/>
      <c r="DL136" s="125"/>
      <c r="DM136" s="125"/>
      <c r="DN136" s="125"/>
      <c r="DO136" s="125"/>
      <c r="DP136" s="125"/>
      <c r="DQ136" s="125"/>
      <c r="DR136" s="122"/>
      <c r="DS136" s="122"/>
      <c r="DT136" s="122"/>
      <c r="DU136" s="125"/>
      <c r="DV136" s="125"/>
      <c r="DW136" s="153"/>
      <c r="DX136" s="122"/>
      <c r="DY136" s="125"/>
      <c r="DZ136" s="125"/>
      <c r="EA136" s="125"/>
      <c r="EB136" s="125"/>
      <c r="EC136" s="125"/>
      <c r="ED136" s="125"/>
      <c r="EE136" s="125"/>
      <c r="EF136" s="125"/>
      <c r="EG136" s="125"/>
      <c r="EH136" s="125"/>
      <c r="EI136" s="152"/>
      <c r="EJ136" s="120"/>
      <c r="EK136" s="121"/>
      <c r="EL136" s="125"/>
      <c r="EM136" s="153"/>
      <c r="EN136" s="125"/>
      <c r="EO136" s="125"/>
      <c r="EP136" s="125"/>
      <c r="EQ136" s="125"/>
      <c r="ER136" s="125"/>
      <c r="ES136" s="125"/>
      <c r="ET136" s="122"/>
      <c r="EU136" s="122"/>
      <c r="EV136" s="122"/>
      <c r="EW136" s="125"/>
      <c r="EX136" s="125"/>
      <c r="EY136" s="153"/>
      <c r="EZ136" s="122"/>
      <c r="FA136" s="125"/>
      <c r="FB136" s="125"/>
      <c r="FC136" s="125"/>
      <c r="FD136" s="125"/>
      <c r="FE136" s="125"/>
      <c r="FF136" s="125"/>
      <c r="FG136" s="125"/>
      <c r="FH136" s="125"/>
      <c r="FI136" s="125"/>
      <c r="FJ136" s="125"/>
      <c r="FK136" s="152"/>
      <c r="FL136" s="120"/>
      <c r="FM136" s="121"/>
      <c r="FN136" s="125"/>
      <c r="FO136" s="153"/>
      <c r="FP136" s="125"/>
      <c r="FQ136" s="125"/>
      <c r="FR136" s="125"/>
      <c r="FS136" s="125"/>
      <c r="FT136" s="125"/>
      <c r="FU136" s="125"/>
      <c r="FV136" s="122"/>
      <c r="FW136" s="122"/>
      <c r="FX136" s="122"/>
      <c r="FY136" s="125"/>
      <c r="FZ136" s="125"/>
      <c r="GA136" s="153"/>
      <c r="GB136" s="122"/>
      <c r="GC136" s="125"/>
      <c r="GD136" s="125"/>
      <c r="GE136" s="125"/>
      <c r="GF136" s="125"/>
      <c r="GG136" s="125"/>
      <c r="GH136" s="125"/>
      <c r="GI136" s="125"/>
      <c r="GJ136" s="125"/>
      <c r="GK136" s="125"/>
      <c r="GL136" s="125"/>
      <c r="GM136" s="152"/>
      <c r="GN136" s="120"/>
      <c r="GO136" s="121"/>
      <c r="GP136" s="125"/>
      <c r="GQ136" s="153"/>
      <c r="GR136" s="125"/>
      <c r="GS136" s="125"/>
      <c r="GT136" s="125"/>
      <c r="GU136" s="125"/>
      <c r="GV136" s="125"/>
      <c r="GW136" s="125"/>
      <c r="GX136" s="122"/>
      <c r="GY136" s="122"/>
      <c r="GZ136" s="122"/>
      <c r="HA136" s="125"/>
      <c r="HB136" s="125"/>
      <c r="HC136" s="153"/>
      <c r="HD136" s="122"/>
      <c r="HE136" s="125"/>
      <c r="HF136" s="125"/>
      <c r="HG136" s="125"/>
      <c r="HH136" s="125"/>
      <c r="HI136" s="125"/>
      <c r="HJ136" s="125"/>
      <c r="HK136" s="125"/>
      <c r="HL136" s="125"/>
      <c r="HM136" s="125"/>
      <c r="HN136" s="125"/>
      <c r="HO136" s="152"/>
      <c r="HP136" s="120"/>
      <c r="HQ136" s="121"/>
      <c r="HR136" s="125"/>
      <c r="HS136" s="153"/>
      <c r="HT136" s="125"/>
      <c r="HU136" s="125"/>
      <c r="HV136" s="125"/>
      <c r="HW136" s="125"/>
      <c r="HX136" s="125"/>
      <c r="HY136" s="125"/>
      <c r="HZ136" s="122"/>
      <c r="IA136" s="122"/>
      <c r="IB136" s="122"/>
      <c r="IC136" s="125"/>
      <c r="ID136" s="125"/>
      <c r="IE136" s="153"/>
      <c r="IF136" s="122"/>
      <c r="IG136" s="125"/>
      <c r="IH136" s="125"/>
      <c r="II136" s="125"/>
      <c r="IJ136" s="125"/>
      <c r="IK136" s="125"/>
      <c r="IL136" s="125"/>
      <c r="IM136" s="125"/>
      <c r="IN136" s="125"/>
      <c r="IO136" s="125"/>
      <c r="IP136" s="125"/>
      <c r="IQ136" s="152"/>
      <c r="IR136" s="120"/>
      <c r="IS136" s="121"/>
      <c r="IT136" s="125"/>
      <c r="IU136" s="153"/>
      <c r="IV136" s="125"/>
    </row>
    <row r="137" spans="1:256" ht="14.25">
      <c r="A137" s="121"/>
      <c r="B137" s="125"/>
      <c r="C137" s="153"/>
      <c r="D137" s="125"/>
      <c r="E137" s="125"/>
      <c r="F137" s="125"/>
      <c r="G137" s="125"/>
      <c r="H137" s="125"/>
      <c r="I137" s="125"/>
      <c r="J137" s="122"/>
      <c r="K137" s="122"/>
      <c r="L137" s="122"/>
      <c r="M137" s="125"/>
      <c r="N137" s="125"/>
      <c r="O137" s="153"/>
      <c r="P137" s="122"/>
      <c r="Q137" s="122"/>
      <c r="R137" s="122"/>
      <c r="S137" s="122"/>
      <c r="T137" s="122"/>
      <c r="U137" s="122"/>
      <c r="V137" s="122"/>
      <c r="W137" s="122"/>
      <c r="X137" s="122"/>
      <c r="Y137" s="122"/>
      <c r="Z137" s="122"/>
      <c r="AA137" s="152"/>
      <c r="AB137" s="123"/>
      <c r="AC137" s="121"/>
      <c r="AD137" s="165"/>
      <c r="AE137" s="7"/>
      <c r="AF137" s="165"/>
      <c r="AG137" s="165"/>
      <c r="AH137" s="165"/>
      <c r="AI137" s="165"/>
      <c r="AJ137" s="165"/>
      <c r="AK137" s="165"/>
      <c r="AL137" s="160"/>
      <c r="AM137" s="160"/>
      <c r="AN137" s="160"/>
      <c r="AO137" s="165"/>
      <c r="AP137" s="165"/>
      <c r="AQ137" s="7"/>
      <c r="AR137" s="160"/>
      <c r="AS137" s="160"/>
      <c r="AT137" s="160"/>
      <c r="AU137" s="160"/>
      <c r="AV137" s="160"/>
      <c r="AW137" s="160"/>
      <c r="AX137" s="160"/>
      <c r="AY137" s="160"/>
      <c r="AZ137" s="160"/>
      <c r="BA137" s="160"/>
      <c r="BB137" s="160"/>
      <c r="BC137" s="166"/>
      <c r="BD137" s="160"/>
      <c r="BE137" s="160"/>
      <c r="BF137" s="165"/>
      <c r="BG137" s="7"/>
      <c r="BH137" s="165"/>
      <c r="BI137" s="165"/>
      <c r="BJ137" s="165"/>
      <c r="BK137" s="165"/>
      <c r="BL137" s="165"/>
      <c r="BM137" s="165"/>
      <c r="BN137" s="160"/>
      <c r="BO137" s="160"/>
      <c r="BP137" s="160"/>
      <c r="BQ137" s="165"/>
      <c r="BR137" s="165"/>
      <c r="BS137" s="7"/>
      <c r="BT137" s="160"/>
      <c r="BU137" s="160"/>
      <c r="BV137" s="160"/>
      <c r="BW137" s="160"/>
      <c r="BX137" s="160"/>
      <c r="BY137" s="160"/>
      <c r="BZ137" s="160"/>
      <c r="CA137" s="160"/>
      <c r="CB137" s="160"/>
      <c r="CC137" s="160"/>
      <c r="CD137" s="160"/>
      <c r="CE137" s="166"/>
      <c r="CF137" s="160"/>
      <c r="CG137" s="160"/>
      <c r="CH137" s="125"/>
      <c r="CI137" s="153"/>
      <c r="CJ137" s="125"/>
      <c r="CK137" s="125"/>
      <c r="CL137" s="125"/>
      <c r="CM137" s="125"/>
      <c r="CN137" s="125"/>
      <c r="CO137" s="125"/>
      <c r="CP137" s="122"/>
      <c r="CQ137" s="122"/>
      <c r="CR137" s="122"/>
      <c r="CS137" s="125"/>
      <c r="CT137" s="125"/>
      <c r="CU137" s="153"/>
      <c r="CV137" s="122"/>
      <c r="CW137" s="122"/>
      <c r="CX137" s="122"/>
      <c r="CY137" s="122"/>
      <c r="CZ137" s="122"/>
      <c r="DA137" s="122"/>
      <c r="DB137" s="122"/>
      <c r="DC137" s="122"/>
      <c r="DD137" s="122"/>
      <c r="DE137" s="122"/>
      <c r="DF137" s="122"/>
      <c r="DG137" s="152"/>
      <c r="DH137" s="123"/>
      <c r="DI137" s="121"/>
      <c r="DJ137" s="125"/>
      <c r="DK137" s="153"/>
      <c r="DL137" s="125"/>
      <c r="DM137" s="125"/>
      <c r="DN137" s="125"/>
      <c r="DO137" s="125"/>
      <c r="DP137" s="125"/>
      <c r="DQ137" s="125"/>
      <c r="DR137" s="122"/>
      <c r="DS137" s="122"/>
      <c r="DT137" s="122"/>
      <c r="DU137" s="125"/>
      <c r="DV137" s="125"/>
      <c r="DW137" s="153"/>
      <c r="DX137" s="122"/>
      <c r="DY137" s="122"/>
      <c r="DZ137" s="122"/>
      <c r="EA137" s="122"/>
      <c r="EB137" s="122"/>
      <c r="EC137" s="122"/>
      <c r="ED137" s="122"/>
      <c r="EE137" s="122"/>
      <c r="EF137" s="122"/>
      <c r="EG137" s="122"/>
      <c r="EH137" s="122"/>
      <c r="EI137" s="152"/>
      <c r="EJ137" s="123"/>
      <c r="EK137" s="121"/>
      <c r="EL137" s="125"/>
      <c r="EM137" s="153"/>
      <c r="EN137" s="125"/>
      <c r="EO137" s="125"/>
      <c r="EP137" s="125"/>
      <c r="EQ137" s="125"/>
      <c r="ER137" s="125"/>
      <c r="ES137" s="125"/>
      <c r="ET137" s="122"/>
      <c r="EU137" s="122"/>
      <c r="EV137" s="122"/>
      <c r="EW137" s="125"/>
      <c r="EX137" s="125"/>
      <c r="EY137" s="153"/>
      <c r="EZ137" s="122"/>
      <c r="FA137" s="122"/>
      <c r="FB137" s="122"/>
      <c r="FC137" s="122"/>
      <c r="FD137" s="122"/>
      <c r="FE137" s="122"/>
      <c r="FF137" s="122"/>
      <c r="FG137" s="122"/>
      <c r="FH137" s="122"/>
      <c r="FI137" s="122"/>
      <c r="FJ137" s="122"/>
      <c r="FK137" s="152"/>
      <c r="FL137" s="123"/>
      <c r="FM137" s="121"/>
      <c r="FN137" s="125"/>
      <c r="FO137" s="153"/>
      <c r="FP137" s="125"/>
      <c r="FQ137" s="125"/>
      <c r="FR137" s="125"/>
      <c r="FS137" s="125"/>
      <c r="FT137" s="125"/>
      <c r="FU137" s="125"/>
      <c r="FV137" s="122"/>
      <c r="FW137" s="122"/>
      <c r="FX137" s="122"/>
      <c r="FY137" s="125"/>
      <c r="FZ137" s="125"/>
      <c r="GA137" s="153"/>
      <c r="GB137" s="122"/>
      <c r="GC137" s="122"/>
      <c r="GD137" s="122"/>
      <c r="GE137" s="122"/>
      <c r="GF137" s="122"/>
      <c r="GG137" s="122"/>
      <c r="GH137" s="122"/>
      <c r="GI137" s="122"/>
      <c r="GJ137" s="122"/>
      <c r="GK137" s="122"/>
      <c r="GL137" s="122"/>
      <c r="GM137" s="152"/>
      <c r="GN137" s="123"/>
      <c r="GO137" s="121"/>
      <c r="GP137" s="125"/>
      <c r="GQ137" s="153"/>
      <c r="GR137" s="125"/>
      <c r="GS137" s="125"/>
      <c r="GT137" s="125"/>
      <c r="GU137" s="125"/>
      <c r="GV137" s="125"/>
      <c r="GW137" s="125"/>
      <c r="GX137" s="122"/>
      <c r="GY137" s="122"/>
      <c r="GZ137" s="122"/>
      <c r="HA137" s="125"/>
      <c r="HB137" s="125"/>
      <c r="HC137" s="153"/>
      <c r="HD137" s="122"/>
      <c r="HE137" s="122"/>
      <c r="HF137" s="122"/>
      <c r="HG137" s="122"/>
      <c r="HH137" s="122"/>
      <c r="HI137" s="122"/>
      <c r="HJ137" s="122"/>
      <c r="HK137" s="122"/>
      <c r="HL137" s="122"/>
      <c r="HM137" s="122"/>
      <c r="HN137" s="122"/>
      <c r="HO137" s="152"/>
      <c r="HP137" s="123"/>
      <c r="HQ137" s="121"/>
      <c r="HR137" s="125"/>
      <c r="HS137" s="153"/>
      <c r="HT137" s="125"/>
      <c r="HU137" s="125"/>
      <c r="HV137" s="125"/>
      <c r="HW137" s="125"/>
      <c r="HX137" s="125"/>
      <c r="HY137" s="125"/>
      <c r="HZ137" s="122"/>
      <c r="IA137" s="122"/>
      <c r="IB137" s="122"/>
      <c r="IC137" s="125"/>
      <c r="ID137" s="125"/>
      <c r="IE137" s="153"/>
      <c r="IF137" s="122"/>
      <c r="IG137" s="122"/>
      <c r="IH137" s="122"/>
      <c r="II137" s="122"/>
      <c r="IJ137" s="122"/>
      <c r="IK137" s="122"/>
      <c r="IL137" s="122"/>
      <c r="IM137" s="122"/>
      <c r="IN137" s="122"/>
      <c r="IO137" s="122"/>
      <c r="IP137" s="122"/>
      <c r="IQ137" s="152"/>
      <c r="IR137" s="123"/>
      <c r="IS137" s="121"/>
      <c r="IT137" s="125"/>
      <c r="IU137" s="153"/>
      <c r="IV137" s="125"/>
    </row>
    <row r="138" spans="1:256" ht="12.75">
      <c r="A138" s="121"/>
      <c r="B138" s="125"/>
      <c r="C138" s="122"/>
      <c r="D138" s="125"/>
      <c r="E138" s="125"/>
      <c r="F138" s="125"/>
      <c r="G138" s="125"/>
      <c r="H138" s="125"/>
      <c r="I138" s="125"/>
      <c r="J138" s="122"/>
      <c r="K138" s="122"/>
      <c r="L138" s="122"/>
      <c r="M138" s="125"/>
      <c r="N138" s="125"/>
      <c r="O138" s="122"/>
      <c r="P138" s="122"/>
      <c r="Q138" s="122"/>
      <c r="R138" s="122"/>
      <c r="S138" s="122"/>
      <c r="T138" s="122"/>
      <c r="U138" s="122"/>
      <c r="V138" s="122"/>
      <c r="W138" s="122"/>
      <c r="X138" s="122"/>
      <c r="Y138" s="122"/>
      <c r="Z138" s="122"/>
      <c r="AA138" s="152"/>
      <c r="AB138" s="123"/>
      <c r="AC138" s="121"/>
      <c r="AD138" s="165"/>
      <c r="AE138" s="160"/>
      <c r="AF138" s="165"/>
      <c r="AG138" s="165"/>
      <c r="AH138" s="165"/>
      <c r="AI138" s="165"/>
      <c r="AJ138" s="165"/>
      <c r="AK138" s="165"/>
      <c r="AL138" s="160"/>
      <c r="AM138" s="160"/>
      <c r="AN138" s="160"/>
      <c r="AO138" s="165"/>
      <c r="AP138" s="165"/>
      <c r="AQ138" s="160"/>
      <c r="AR138" s="160"/>
      <c r="AS138" s="160"/>
      <c r="AT138" s="160"/>
      <c r="AU138" s="160"/>
      <c r="AV138" s="160"/>
      <c r="AW138" s="160"/>
      <c r="AX138" s="160"/>
      <c r="AY138" s="160"/>
      <c r="AZ138" s="160"/>
      <c r="BA138" s="160"/>
      <c r="BB138" s="160"/>
      <c r="BC138" s="166"/>
      <c r="BD138" s="160"/>
      <c r="BE138" s="160"/>
      <c r="BF138" s="165"/>
      <c r="BG138" s="160"/>
      <c r="BH138" s="165"/>
      <c r="BI138" s="165"/>
      <c r="BJ138" s="165"/>
      <c r="BK138" s="165"/>
      <c r="BL138" s="165"/>
      <c r="BM138" s="165"/>
      <c r="BN138" s="160"/>
      <c r="BO138" s="160"/>
      <c r="BP138" s="160"/>
      <c r="BQ138" s="165"/>
      <c r="BR138" s="165"/>
      <c r="BS138" s="160"/>
      <c r="BT138" s="160"/>
      <c r="BU138" s="160"/>
      <c r="BV138" s="160"/>
      <c r="BW138" s="160"/>
      <c r="BX138" s="160"/>
      <c r="BY138" s="160"/>
      <c r="BZ138" s="160"/>
      <c r="CA138" s="160"/>
      <c r="CB138" s="160"/>
      <c r="CC138" s="160"/>
      <c r="CD138" s="160"/>
      <c r="CE138" s="166"/>
      <c r="CF138" s="160"/>
      <c r="CG138" s="160"/>
      <c r="CH138" s="125"/>
      <c r="CI138" s="122"/>
      <c r="CJ138" s="125"/>
      <c r="CK138" s="125"/>
      <c r="CL138" s="125"/>
      <c r="CM138" s="125"/>
      <c r="CN138" s="125"/>
      <c r="CO138" s="125"/>
      <c r="CP138" s="122"/>
      <c r="CQ138" s="122"/>
      <c r="CR138" s="122"/>
      <c r="CS138" s="125"/>
      <c r="CT138" s="125"/>
      <c r="CU138" s="122"/>
      <c r="CV138" s="122"/>
      <c r="CW138" s="122"/>
      <c r="CX138" s="122"/>
      <c r="CY138" s="122"/>
      <c r="CZ138" s="122"/>
      <c r="DA138" s="122"/>
      <c r="DB138" s="122"/>
      <c r="DC138" s="122"/>
      <c r="DD138" s="122"/>
      <c r="DE138" s="122"/>
      <c r="DF138" s="122"/>
      <c r="DG138" s="152"/>
      <c r="DH138" s="123"/>
      <c r="DI138" s="121"/>
      <c r="DJ138" s="125"/>
      <c r="DK138" s="122"/>
      <c r="DL138" s="125"/>
      <c r="DM138" s="125"/>
      <c r="DN138" s="125"/>
      <c r="DO138" s="125"/>
      <c r="DP138" s="125"/>
      <c r="DQ138" s="125"/>
      <c r="DR138" s="122"/>
      <c r="DS138" s="122"/>
      <c r="DT138" s="122"/>
      <c r="DU138" s="125"/>
      <c r="DV138" s="125"/>
      <c r="DW138" s="122"/>
      <c r="DX138" s="122"/>
      <c r="DY138" s="122"/>
      <c r="DZ138" s="122"/>
      <c r="EA138" s="122"/>
      <c r="EB138" s="122"/>
      <c r="EC138" s="122"/>
      <c r="ED138" s="122"/>
      <c r="EE138" s="122"/>
      <c r="EF138" s="122"/>
      <c r="EG138" s="122"/>
      <c r="EH138" s="122"/>
      <c r="EI138" s="152"/>
      <c r="EJ138" s="123"/>
      <c r="EK138" s="121"/>
      <c r="EL138" s="125"/>
      <c r="EM138" s="122"/>
      <c r="EN138" s="125"/>
      <c r="EO138" s="125"/>
      <c r="EP138" s="125"/>
      <c r="EQ138" s="125"/>
      <c r="ER138" s="125"/>
      <c r="ES138" s="125"/>
      <c r="ET138" s="122"/>
      <c r="EU138" s="122"/>
      <c r="EV138" s="122"/>
      <c r="EW138" s="125"/>
      <c r="EX138" s="125"/>
      <c r="EY138" s="122"/>
      <c r="EZ138" s="122"/>
      <c r="FA138" s="122"/>
      <c r="FB138" s="122"/>
      <c r="FC138" s="122"/>
      <c r="FD138" s="122"/>
      <c r="FE138" s="122"/>
      <c r="FF138" s="122"/>
      <c r="FG138" s="122"/>
      <c r="FH138" s="122"/>
      <c r="FI138" s="122"/>
      <c r="FJ138" s="122"/>
      <c r="FK138" s="152"/>
      <c r="FL138" s="123"/>
      <c r="FM138" s="121"/>
      <c r="FN138" s="125"/>
      <c r="FO138" s="122"/>
      <c r="FP138" s="125"/>
      <c r="FQ138" s="125"/>
      <c r="FR138" s="125"/>
      <c r="FS138" s="125"/>
      <c r="FT138" s="125"/>
      <c r="FU138" s="125"/>
      <c r="FV138" s="122"/>
      <c r="FW138" s="122"/>
      <c r="FX138" s="122"/>
      <c r="FY138" s="125"/>
      <c r="FZ138" s="125"/>
      <c r="GA138" s="122"/>
      <c r="GB138" s="122"/>
      <c r="GC138" s="122"/>
      <c r="GD138" s="122"/>
      <c r="GE138" s="122"/>
      <c r="GF138" s="122"/>
      <c r="GG138" s="122"/>
      <c r="GH138" s="122"/>
      <c r="GI138" s="122"/>
      <c r="GJ138" s="122"/>
      <c r="GK138" s="122"/>
      <c r="GL138" s="122"/>
      <c r="GM138" s="152"/>
      <c r="GN138" s="123"/>
      <c r="GO138" s="121"/>
      <c r="GP138" s="125"/>
      <c r="GQ138" s="122"/>
      <c r="GR138" s="125"/>
      <c r="GS138" s="125"/>
      <c r="GT138" s="125"/>
      <c r="GU138" s="125"/>
      <c r="GV138" s="125"/>
      <c r="GW138" s="125"/>
      <c r="GX138" s="122"/>
      <c r="GY138" s="122"/>
      <c r="GZ138" s="122"/>
      <c r="HA138" s="125"/>
      <c r="HB138" s="125"/>
      <c r="HC138" s="122"/>
      <c r="HD138" s="122"/>
      <c r="HE138" s="122"/>
      <c r="HF138" s="122"/>
      <c r="HG138" s="122"/>
      <c r="HH138" s="122"/>
      <c r="HI138" s="122"/>
      <c r="HJ138" s="122"/>
      <c r="HK138" s="122"/>
      <c r="HL138" s="122"/>
      <c r="HM138" s="122"/>
      <c r="HN138" s="122"/>
      <c r="HO138" s="152"/>
      <c r="HP138" s="123"/>
      <c r="HQ138" s="121"/>
      <c r="HR138" s="125"/>
      <c r="HS138" s="122"/>
      <c r="HT138" s="125"/>
      <c r="HU138" s="125"/>
      <c r="HV138" s="125"/>
      <c r="HW138" s="125"/>
      <c r="HX138" s="125"/>
      <c r="HY138" s="125"/>
      <c r="HZ138" s="122"/>
      <c r="IA138" s="122"/>
      <c r="IB138" s="122"/>
      <c r="IC138" s="125"/>
      <c r="ID138" s="125"/>
      <c r="IE138" s="122"/>
      <c r="IF138" s="122"/>
      <c r="IG138" s="122"/>
      <c r="IH138" s="122"/>
      <c r="II138" s="122"/>
      <c r="IJ138" s="122"/>
      <c r="IK138" s="122"/>
      <c r="IL138" s="122"/>
      <c r="IM138" s="122"/>
      <c r="IN138" s="122"/>
      <c r="IO138" s="122"/>
      <c r="IP138" s="122"/>
      <c r="IQ138" s="152"/>
      <c r="IR138" s="123"/>
      <c r="IS138" s="121"/>
      <c r="IT138" s="125"/>
      <c r="IU138" s="122"/>
      <c r="IV138" s="125"/>
    </row>
    <row r="139" spans="1:256" ht="15" thickBot="1">
      <c r="A139" s="121"/>
      <c r="B139" s="125"/>
      <c r="C139" s="153"/>
      <c r="D139" s="125"/>
      <c r="E139" s="125"/>
      <c r="F139" s="125"/>
      <c r="G139" s="125"/>
      <c r="H139" s="125"/>
      <c r="I139" s="125"/>
      <c r="J139" s="14"/>
      <c r="K139" s="14"/>
      <c r="L139" s="155"/>
      <c r="M139" s="125"/>
      <c r="N139" s="125"/>
      <c r="O139" s="14"/>
      <c r="P139" s="14"/>
      <c r="Q139" s="122"/>
      <c r="R139" s="122"/>
      <c r="S139" s="122"/>
      <c r="T139" s="122"/>
      <c r="U139" s="122"/>
      <c r="V139" s="122"/>
      <c r="W139" s="122"/>
      <c r="X139" s="122"/>
      <c r="Y139" s="122"/>
      <c r="Z139" s="122"/>
      <c r="AA139" s="152"/>
      <c r="AB139" s="123"/>
      <c r="AC139" s="121"/>
      <c r="AD139" s="165"/>
      <c r="AE139" s="7"/>
      <c r="AF139" s="165"/>
      <c r="AG139" s="165"/>
      <c r="AH139" s="165"/>
      <c r="AI139" s="165"/>
      <c r="AJ139" s="165"/>
      <c r="AK139" s="165"/>
      <c r="AL139" s="7"/>
      <c r="AM139" s="7"/>
      <c r="AN139" s="160"/>
      <c r="AO139" s="165"/>
      <c r="AP139" s="165"/>
      <c r="AQ139" s="7"/>
      <c r="AR139" s="7"/>
      <c r="AS139" s="160"/>
      <c r="AT139" s="160"/>
      <c r="AU139" s="160"/>
      <c r="AV139" s="160"/>
      <c r="AW139" s="160"/>
      <c r="AX139" s="160"/>
      <c r="AY139" s="160"/>
      <c r="AZ139" s="160"/>
      <c r="BA139" s="160"/>
      <c r="BB139" s="160"/>
      <c r="BC139" s="166"/>
      <c r="BD139" s="160"/>
      <c r="BE139" s="160"/>
      <c r="BF139" s="165"/>
      <c r="BG139" s="7"/>
      <c r="BH139" s="165"/>
      <c r="BI139" s="165"/>
      <c r="BJ139" s="165"/>
      <c r="BK139" s="165"/>
      <c r="BL139" s="165"/>
      <c r="BM139" s="165"/>
      <c r="BN139" s="7"/>
      <c r="BO139" s="7"/>
      <c r="BP139" s="160"/>
      <c r="BQ139" s="165"/>
      <c r="BR139" s="165"/>
      <c r="BS139" s="7"/>
      <c r="BT139" s="7"/>
      <c r="BU139" s="160"/>
      <c r="BV139" s="160"/>
      <c r="BW139" s="160"/>
      <c r="BX139" s="160"/>
      <c r="BY139" s="160"/>
      <c r="BZ139" s="160"/>
      <c r="CA139" s="160"/>
      <c r="CB139" s="160"/>
      <c r="CC139" s="160"/>
      <c r="CD139" s="160"/>
      <c r="CE139" s="166"/>
      <c r="CF139" s="160"/>
      <c r="CG139" s="160"/>
      <c r="CH139" s="125"/>
      <c r="CI139" s="153"/>
      <c r="CJ139" s="125"/>
      <c r="CK139" s="125"/>
      <c r="CL139" s="125"/>
      <c r="CM139" s="125"/>
      <c r="CN139" s="125"/>
      <c r="CO139" s="125"/>
      <c r="CP139" s="14"/>
      <c r="CQ139" s="14"/>
      <c r="CR139" s="155"/>
      <c r="CS139" s="125"/>
      <c r="CT139" s="125"/>
      <c r="CU139" s="14"/>
      <c r="CV139" s="14"/>
      <c r="CW139" s="122"/>
      <c r="CX139" s="122"/>
      <c r="CY139" s="122"/>
      <c r="CZ139" s="122"/>
      <c r="DA139" s="122"/>
      <c r="DB139" s="122"/>
      <c r="DC139" s="122"/>
      <c r="DD139" s="122"/>
      <c r="DE139" s="122"/>
      <c r="DF139" s="122"/>
      <c r="DG139" s="152"/>
      <c r="DH139" s="123"/>
      <c r="DI139" s="121"/>
      <c r="DJ139" s="125"/>
      <c r="DK139" s="153"/>
      <c r="DL139" s="125"/>
      <c r="DM139" s="125"/>
      <c r="DN139" s="125"/>
      <c r="DO139" s="125"/>
      <c r="DP139" s="125"/>
      <c r="DQ139" s="125"/>
      <c r="DR139" s="14"/>
      <c r="DS139" s="14"/>
      <c r="DT139" s="155"/>
      <c r="DU139" s="125"/>
      <c r="DV139" s="125"/>
      <c r="DW139" s="14"/>
      <c r="DX139" s="14"/>
      <c r="DY139" s="122"/>
      <c r="DZ139" s="122"/>
      <c r="EA139" s="122"/>
      <c r="EB139" s="122"/>
      <c r="EC139" s="122"/>
      <c r="ED139" s="122"/>
      <c r="EE139" s="122"/>
      <c r="EF139" s="122"/>
      <c r="EG139" s="122"/>
      <c r="EH139" s="122"/>
      <c r="EI139" s="152"/>
      <c r="EJ139" s="123"/>
      <c r="EK139" s="121"/>
      <c r="EL139" s="125"/>
      <c r="EM139" s="153"/>
      <c r="EN139" s="125"/>
      <c r="EO139" s="125"/>
      <c r="EP139" s="125"/>
      <c r="EQ139" s="125"/>
      <c r="ER139" s="125"/>
      <c r="ES139" s="125"/>
      <c r="ET139" s="14"/>
      <c r="EU139" s="14"/>
      <c r="EV139" s="155"/>
      <c r="EW139" s="125"/>
      <c r="EX139" s="125"/>
      <c r="EY139" s="14"/>
      <c r="EZ139" s="14"/>
      <c r="FA139" s="122"/>
      <c r="FB139" s="122"/>
      <c r="FC139" s="122"/>
      <c r="FD139" s="122"/>
      <c r="FE139" s="122"/>
      <c r="FF139" s="122"/>
      <c r="FG139" s="122"/>
      <c r="FH139" s="122"/>
      <c r="FI139" s="122"/>
      <c r="FJ139" s="122"/>
      <c r="FK139" s="152"/>
      <c r="FL139" s="123"/>
      <c r="FM139" s="121"/>
      <c r="FN139" s="125"/>
      <c r="FO139" s="153"/>
      <c r="FP139" s="125"/>
      <c r="FQ139" s="125"/>
      <c r="FR139" s="125"/>
      <c r="FS139" s="125"/>
      <c r="FT139" s="125"/>
      <c r="FU139" s="125"/>
      <c r="FV139" s="14"/>
      <c r="FW139" s="14"/>
      <c r="FX139" s="155"/>
      <c r="FY139" s="125"/>
      <c r="FZ139" s="125"/>
      <c r="GA139" s="14"/>
      <c r="GB139" s="14"/>
      <c r="GC139" s="122"/>
      <c r="GD139" s="122"/>
      <c r="GE139" s="122"/>
      <c r="GF139" s="122"/>
      <c r="GG139" s="122"/>
      <c r="GH139" s="122"/>
      <c r="GI139" s="122"/>
      <c r="GJ139" s="122"/>
      <c r="GK139" s="122"/>
      <c r="GL139" s="122"/>
      <c r="GM139" s="152"/>
      <c r="GN139" s="123"/>
      <c r="GO139" s="121"/>
      <c r="GP139" s="125"/>
      <c r="GQ139" s="153"/>
      <c r="GR139" s="125"/>
      <c r="GS139" s="125"/>
      <c r="GT139" s="125"/>
      <c r="GU139" s="125"/>
      <c r="GV139" s="125"/>
      <c r="GW139" s="125"/>
      <c r="GX139" s="14"/>
      <c r="GY139" s="14"/>
      <c r="GZ139" s="155"/>
      <c r="HA139" s="125"/>
      <c r="HB139" s="125"/>
      <c r="HC139" s="14"/>
      <c r="HD139" s="14"/>
      <c r="HE139" s="122"/>
      <c r="HF139" s="122"/>
      <c r="HG139" s="122"/>
      <c r="HH139" s="122"/>
      <c r="HI139" s="122"/>
      <c r="HJ139" s="122"/>
      <c r="HK139" s="122"/>
      <c r="HL139" s="122"/>
      <c r="HM139" s="122"/>
      <c r="HN139" s="122"/>
      <c r="HO139" s="152"/>
      <c r="HP139" s="123"/>
      <c r="HQ139" s="121"/>
      <c r="HR139" s="125"/>
      <c r="HS139" s="153"/>
      <c r="HT139" s="125"/>
      <c r="HU139" s="125"/>
      <c r="HV139" s="125"/>
      <c r="HW139" s="125"/>
      <c r="HX139" s="125"/>
      <c r="HY139" s="125"/>
      <c r="HZ139" s="14"/>
      <c r="IA139" s="14"/>
      <c r="IB139" s="155"/>
      <c r="IC139" s="125"/>
      <c r="ID139" s="125"/>
      <c r="IE139" s="14"/>
      <c r="IF139" s="14"/>
      <c r="IG139" s="122"/>
      <c r="IH139" s="122"/>
      <c r="II139" s="122"/>
      <c r="IJ139" s="122"/>
      <c r="IK139" s="122"/>
      <c r="IL139" s="122"/>
      <c r="IM139" s="122"/>
      <c r="IN139" s="122"/>
      <c r="IO139" s="122"/>
      <c r="IP139" s="122"/>
      <c r="IQ139" s="152"/>
      <c r="IR139" s="123"/>
      <c r="IS139" s="121"/>
      <c r="IT139" s="125"/>
      <c r="IU139" s="153"/>
      <c r="IV139" s="125"/>
    </row>
    <row r="140" spans="1:256" ht="13.5" customHeight="1">
      <c r="A140" s="121"/>
      <c r="B140" s="125"/>
      <c r="C140" s="156"/>
      <c r="D140" s="125"/>
      <c r="E140" s="125"/>
      <c r="F140" s="125"/>
      <c r="G140" s="125"/>
      <c r="H140" s="125"/>
      <c r="I140" s="125"/>
      <c r="J140" s="176" t="s">
        <v>171</v>
      </c>
      <c r="K140" s="176"/>
      <c r="L140" s="176"/>
      <c r="M140" s="158"/>
      <c r="N140" s="158"/>
      <c r="O140" s="176" t="s">
        <v>288</v>
      </c>
      <c r="P140" s="176"/>
      <c r="Q140" s="176"/>
      <c r="R140" s="157"/>
      <c r="S140" s="157"/>
      <c r="T140" s="122"/>
      <c r="U140" s="122"/>
      <c r="V140" s="122"/>
      <c r="W140" s="122"/>
      <c r="X140" s="122"/>
      <c r="Y140" s="122"/>
      <c r="Z140" s="122"/>
      <c r="AA140" s="152"/>
      <c r="AB140" s="123"/>
      <c r="AC140" s="121"/>
      <c r="AD140" s="165"/>
      <c r="AE140" s="8"/>
      <c r="AF140" s="165"/>
      <c r="AG140" s="165"/>
      <c r="AH140" s="165"/>
      <c r="AI140" s="165"/>
      <c r="AJ140" s="165"/>
      <c r="AK140" s="165"/>
      <c r="AL140" s="178"/>
      <c r="AM140" s="178"/>
      <c r="AN140" s="178"/>
      <c r="AO140" s="13"/>
      <c r="AP140" s="13"/>
      <c r="AQ140" s="178"/>
      <c r="AR140" s="178"/>
      <c r="AS140" s="178"/>
      <c r="AT140" s="57"/>
      <c r="AU140" s="57"/>
      <c r="AV140" s="160"/>
      <c r="AW140" s="160"/>
      <c r="AX140" s="160"/>
      <c r="AY140" s="160"/>
      <c r="AZ140" s="160"/>
      <c r="BA140" s="160"/>
      <c r="BB140" s="160"/>
      <c r="BC140" s="166"/>
      <c r="BD140" s="160"/>
      <c r="BE140" s="160"/>
      <c r="BF140" s="165"/>
      <c r="BG140" s="8"/>
      <c r="BH140" s="165"/>
      <c r="BI140" s="165"/>
      <c r="BJ140" s="165"/>
      <c r="BK140" s="165"/>
      <c r="BL140" s="165"/>
      <c r="BM140" s="165"/>
      <c r="BN140" s="178"/>
      <c r="BO140" s="178"/>
      <c r="BP140" s="178"/>
      <c r="BQ140" s="13"/>
      <c r="BR140" s="13"/>
      <c r="BS140" s="178"/>
      <c r="BT140" s="178"/>
      <c r="BU140" s="178"/>
      <c r="BV140" s="57"/>
      <c r="BW140" s="57"/>
      <c r="BX140" s="160"/>
      <c r="BY140" s="160"/>
      <c r="BZ140" s="160"/>
      <c r="CA140" s="160"/>
      <c r="CB140" s="160"/>
      <c r="CC140" s="160"/>
      <c r="CD140" s="160"/>
      <c r="CE140" s="166"/>
      <c r="CF140" s="160"/>
      <c r="CG140" s="160"/>
      <c r="CH140" s="125"/>
      <c r="CI140" s="156"/>
      <c r="CJ140" s="125"/>
      <c r="CK140" s="125"/>
      <c r="CL140" s="125"/>
      <c r="CM140" s="125"/>
      <c r="CN140" s="125"/>
      <c r="CO140" s="125"/>
      <c r="CP140" s="176"/>
      <c r="CQ140" s="176"/>
      <c r="CR140" s="176"/>
      <c r="CS140" s="158"/>
      <c r="CT140" s="158"/>
      <c r="CU140" s="176"/>
      <c r="CV140" s="176"/>
      <c r="CW140" s="176"/>
      <c r="CX140" s="157"/>
      <c r="CY140" s="157"/>
      <c r="CZ140" s="122"/>
      <c r="DA140" s="122"/>
      <c r="DB140" s="122"/>
      <c r="DC140" s="122"/>
      <c r="DD140" s="122"/>
      <c r="DE140" s="122"/>
      <c r="DF140" s="122"/>
      <c r="DG140" s="152"/>
      <c r="DH140" s="123"/>
      <c r="DI140" s="121"/>
      <c r="DJ140" s="125"/>
      <c r="DK140" s="156"/>
      <c r="DL140" s="125"/>
      <c r="DM140" s="125"/>
      <c r="DN140" s="125"/>
      <c r="DO140" s="125"/>
      <c r="DP140" s="125"/>
      <c r="DQ140" s="125"/>
      <c r="DR140" s="176"/>
      <c r="DS140" s="176"/>
      <c r="DT140" s="176"/>
      <c r="DU140" s="158"/>
      <c r="DV140" s="158"/>
      <c r="DW140" s="176"/>
      <c r="DX140" s="176"/>
      <c r="DY140" s="176"/>
      <c r="DZ140" s="157"/>
      <c r="EA140" s="157"/>
      <c r="EB140" s="122"/>
      <c r="EC140" s="122"/>
      <c r="ED140" s="122"/>
      <c r="EE140" s="122"/>
      <c r="EF140" s="122"/>
      <c r="EG140" s="122"/>
      <c r="EH140" s="122"/>
      <c r="EI140" s="152"/>
      <c r="EJ140" s="123"/>
      <c r="EK140" s="121"/>
      <c r="EL140" s="125"/>
      <c r="EM140" s="156"/>
      <c r="EN140" s="125"/>
      <c r="EO140" s="125"/>
      <c r="EP140" s="125"/>
      <c r="EQ140" s="125"/>
      <c r="ER140" s="125"/>
      <c r="ES140" s="125"/>
      <c r="ET140" s="176"/>
      <c r="EU140" s="176"/>
      <c r="EV140" s="176"/>
      <c r="EW140" s="158"/>
      <c r="EX140" s="158"/>
      <c r="EY140" s="176"/>
      <c r="EZ140" s="176"/>
      <c r="FA140" s="176"/>
      <c r="FB140" s="157"/>
      <c r="FC140" s="157"/>
      <c r="FD140" s="122"/>
      <c r="FE140" s="122"/>
      <c r="FF140" s="122"/>
      <c r="FG140" s="122"/>
      <c r="FH140" s="122"/>
      <c r="FI140" s="122"/>
      <c r="FJ140" s="122"/>
      <c r="FK140" s="152"/>
      <c r="FL140" s="123"/>
      <c r="FM140" s="121"/>
      <c r="FN140" s="125"/>
      <c r="FO140" s="156"/>
      <c r="FP140" s="125"/>
      <c r="FQ140" s="125"/>
      <c r="FR140" s="125"/>
      <c r="FS140" s="125"/>
      <c r="FT140" s="125"/>
      <c r="FU140" s="125"/>
      <c r="FV140" s="176"/>
      <c r="FW140" s="176"/>
      <c r="FX140" s="176"/>
      <c r="FY140" s="158"/>
      <c r="FZ140" s="158"/>
      <c r="GA140" s="176"/>
      <c r="GB140" s="176"/>
      <c r="GC140" s="176"/>
      <c r="GD140" s="157"/>
      <c r="GE140" s="157"/>
      <c r="GF140" s="122"/>
      <c r="GG140" s="122"/>
      <c r="GH140" s="122"/>
      <c r="GI140" s="122"/>
      <c r="GJ140" s="122"/>
      <c r="GK140" s="122"/>
      <c r="GL140" s="122"/>
      <c r="GM140" s="152"/>
      <c r="GN140" s="123"/>
      <c r="GO140" s="121"/>
      <c r="GP140" s="125"/>
      <c r="GQ140" s="156"/>
      <c r="GR140" s="125"/>
      <c r="GS140" s="125"/>
      <c r="GT140" s="125"/>
      <c r="GU140" s="125"/>
      <c r="GV140" s="125"/>
      <c r="GW140" s="125"/>
      <c r="GX140" s="176"/>
      <c r="GY140" s="176"/>
      <c r="GZ140" s="176"/>
      <c r="HA140" s="158"/>
      <c r="HB140" s="158"/>
      <c r="HC140" s="176"/>
      <c r="HD140" s="176"/>
      <c r="HE140" s="176"/>
      <c r="HF140" s="157"/>
      <c r="HG140" s="157"/>
      <c r="HH140" s="122"/>
      <c r="HI140" s="122"/>
      <c r="HJ140" s="122"/>
      <c r="HK140" s="122"/>
      <c r="HL140" s="122"/>
      <c r="HM140" s="122"/>
      <c r="HN140" s="122"/>
      <c r="HO140" s="152"/>
      <c r="HP140" s="123"/>
      <c r="HQ140" s="121"/>
      <c r="HR140" s="125"/>
      <c r="HS140" s="156"/>
      <c r="HT140" s="125"/>
      <c r="HU140" s="125"/>
      <c r="HV140" s="125"/>
      <c r="HW140" s="125"/>
      <c r="HX140" s="125"/>
      <c r="HY140" s="125"/>
      <c r="HZ140" s="176"/>
      <c r="IA140" s="176"/>
      <c r="IB140" s="176"/>
      <c r="IC140" s="158"/>
      <c r="ID140" s="158"/>
      <c r="IE140" s="176"/>
      <c r="IF140" s="176"/>
      <c r="IG140" s="176"/>
      <c r="IH140" s="157"/>
      <c r="II140" s="157"/>
      <c r="IJ140" s="122"/>
      <c r="IK140" s="122"/>
      <c r="IL140" s="122"/>
      <c r="IM140" s="122"/>
      <c r="IN140" s="122"/>
      <c r="IO140" s="122"/>
      <c r="IP140" s="122"/>
      <c r="IQ140" s="152"/>
      <c r="IR140" s="123"/>
      <c r="IS140" s="121"/>
      <c r="IT140" s="125"/>
      <c r="IU140" s="156"/>
      <c r="IV140" s="125"/>
    </row>
    <row r="141" spans="1:256" ht="15">
      <c r="A141" s="121"/>
      <c r="B141" s="125"/>
      <c r="C141" s="156"/>
      <c r="D141" s="125"/>
      <c r="E141" s="125"/>
      <c r="F141" s="125"/>
      <c r="G141" s="125"/>
      <c r="H141" s="125"/>
      <c r="I141" s="125"/>
      <c r="J141" s="122" t="s">
        <v>12</v>
      </c>
      <c r="K141" s="122"/>
      <c r="L141" s="159"/>
      <c r="M141" s="158"/>
      <c r="N141" s="158"/>
      <c r="O141" s="122" t="s">
        <v>289</v>
      </c>
      <c r="P141" s="125"/>
      <c r="Q141" s="122"/>
      <c r="R141" s="122"/>
      <c r="S141" s="122"/>
      <c r="T141" s="122"/>
      <c r="U141" s="122"/>
      <c r="V141" s="122"/>
      <c r="W141" s="122"/>
      <c r="X141" s="122"/>
      <c r="Y141" s="122"/>
      <c r="Z141" s="122"/>
      <c r="AA141" s="152"/>
      <c r="AB141" s="123"/>
      <c r="AC141" s="121"/>
      <c r="AD141" s="165"/>
      <c r="AE141" s="8"/>
      <c r="AF141" s="165"/>
      <c r="AG141" s="165"/>
      <c r="AH141" s="165"/>
      <c r="AI141" s="165"/>
      <c r="AJ141" s="165"/>
      <c r="AK141" s="165"/>
      <c r="AL141" s="160"/>
      <c r="AM141" s="160"/>
      <c r="AN141" s="12"/>
      <c r="AO141" s="13"/>
      <c r="AP141" s="13"/>
      <c r="AQ141" s="160"/>
      <c r="AR141" s="165"/>
      <c r="AS141" s="160"/>
      <c r="AT141" s="160"/>
      <c r="AU141" s="160"/>
      <c r="AV141" s="160"/>
      <c r="AW141" s="160"/>
      <c r="AX141" s="160"/>
      <c r="AY141" s="160"/>
      <c r="AZ141" s="160"/>
      <c r="BA141" s="160"/>
      <c r="BB141" s="160"/>
      <c r="BC141" s="166"/>
      <c r="BD141" s="160"/>
      <c r="BE141" s="160"/>
      <c r="BF141" s="165"/>
      <c r="BG141" s="8"/>
      <c r="BH141" s="165"/>
      <c r="BI141" s="165"/>
      <c r="BJ141" s="165"/>
      <c r="BK141" s="165"/>
      <c r="BL141" s="165"/>
      <c r="BM141" s="165"/>
      <c r="BN141" s="160"/>
      <c r="BO141" s="160"/>
      <c r="BP141" s="12"/>
      <c r="BQ141" s="13"/>
      <c r="BR141" s="13"/>
      <c r="BS141" s="160"/>
      <c r="BT141" s="165"/>
      <c r="BU141" s="160"/>
      <c r="BV141" s="160"/>
      <c r="BW141" s="160"/>
      <c r="BX141" s="160"/>
      <c r="BY141" s="160"/>
      <c r="BZ141" s="160"/>
      <c r="CA141" s="160"/>
      <c r="CB141" s="160"/>
      <c r="CC141" s="160"/>
      <c r="CD141" s="160"/>
      <c r="CE141" s="166"/>
      <c r="CF141" s="160"/>
      <c r="CG141" s="160"/>
      <c r="CH141" s="125"/>
      <c r="CI141" s="156"/>
      <c r="CJ141" s="125"/>
      <c r="CK141" s="125"/>
      <c r="CL141" s="125"/>
      <c r="CM141" s="125"/>
      <c r="CN141" s="125"/>
      <c r="CO141" s="125"/>
      <c r="CP141" s="122"/>
      <c r="CQ141" s="122"/>
      <c r="CR141" s="159"/>
      <c r="CS141" s="158"/>
      <c r="CT141" s="158"/>
      <c r="CU141" s="122"/>
      <c r="CV141" s="125"/>
      <c r="CW141" s="122"/>
      <c r="CX141" s="122"/>
      <c r="CY141" s="122"/>
      <c r="CZ141" s="122"/>
      <c r="DA141" s="122"/>
      <c r="DB141" s="122"/>
      <c r="DC141" s="122"/>
      <c r="DD141" s="122"/>
      <c r="DE141" s="122"/>
      <c r="DF141" s="122"/>
      <c r="DG141" s="152"/>
      <c r="DH141" s="123"/>
      <c r="DI141" s="121"/>
      <c r="DJ141" s="125"/>
      <c r="DK141" s="156"/>
      <c r="DL141" s="125"/>
      <c r="DM141" s="125"/>
      <c r="DN141" s="125"/>
      <c r="DO141" s="125"/>
      <c r="DP141" s="125"/>
      <c r="DQ141" s="125"/>
      <c r="DR141" s="122"/>
      <c r="DS141" s="122"/>
      <c r="DT141" s="159"/>
      <c r="DU141" s="158"/>
      <c r="DV141" s="158"/>
      <c r="DW141" s="122"/>
      <c r="DX141" s="125"/>
      <c r="DY141" s="122"/>
      <c r="DZ141" s="122"/>
      <c r="EA141" s="122"/>
      <c r="EB141" s="122"/>
      <c r="EC141" s="122"/>
      <c r="ED141" s="122"/>
      <c r="EE141" s="122"/>
      <c r="EF141" s="122"/>
      <c r="EG141" s="122"/>
      <c r="EH141" s="122"/>
      <c r="EI141" s="152"/>
      <c r="EJ141" s="123"/>
      <c r="EK141" s="121"/>
      <c r="EL141" s="125"/>
      <c r="EM141" s="156"/>
      <c r="EN141" s="125"/>
      <c r="EO141" s="125"/>
      <c r="EP141" s="125"/>
      <c r="EQ141" s="125"/>
      <c r="ER141" s="125"/>
      <c r="ES141" s="125"/>
      <c r="ET141" s="122"/>
      <c r="EU141" s="122"/>
      <c r="EV141" s="159"/>
      <c r="EW141" s="158"/>
      <c r="EX141" s="158"/>
      <c r="EY141" s="122"/>
      <c r="EZ141" s="125"/>
      <c r="FA141" s="122"/>
      <c r="FB141" s="122"/>
      <c r="FC141" s="122"/>
      <c r="FD141" s="122"/>
      <c r="FE141" s="122"/>
      <c r="FF141" s="122"/>
      <c r="FG141" s="122"/>
      <c r="FH141" s="122"/>
      <c r="FI141" s="122"/>
      <c r="FJ141" s="122"/>
      <c r="FK141" s="152"/>
      <c r="FL141" s="123"/>
      <c r="FM141" s="121"/>
      <c r="FN141" s="125"/>
      <c r="FO141" s="156"/>
      <c r="FP141" s="125"/>
      <c r="FQ141" s="125"/>
      <c r="FR141" s="125"/>
      <c r="FS141" s="125"/>
      <c r="FT141" s="125"/>
      <c r="FU141" s="125"/>
      <c r="FV141" s="122"/>
      <c r="FW141" s="122"/>
      <c r="FX141" s="159"/>
      <c r="FY141" s="158"/>
      <c r="FZ141" s="158"/>
      <c r="GA141" s="122"/>
      <c r="GB141" s="125"/>
      <c r="GC141" s="122"/>
      <c r="GD141" s="122"/>
      <c r="GE141" s="122"/>
      <c r="GF141" s="122"/>
      <c r="GG141" s="122"/>
      <c r="GH141" s="122"/>
      <c r="GI141" s="122"/>
      <c r="GJ141" s="122"/>
      <c r="GK141" s="122"/>
      <c r="GL141" s="122"/>
      <c r="GM141" s="152"/>
      <c r="GN141" s="123"/>
      <c r="GO141" s="121"/>
      <c r="GP141" s="125"/>
      <c r="GQ141" s="156"/>
      <c r="GR141" s="125"/>
      <c r="GS141" s="125"/>
      <c r="GT141" s="125"/>
      <c r="GU141" s="125"/>
      <c r="GV141" s="125"/>
      <c r="GW141" s="125"/>
      <c r="GX141" s="122"/>
      <c r="GY141" s="122"/>
      <c r="GZ141" s="159"/>
      <c r="HA141" s="158"/>
      <c r="HB141" s="158"/>
      <c r="HC141" s="122"/>
      <c r="HD141" s="125"/>
      <c r="HE141" s="122"/>
      <c r="HF141" s="122"/>
      <c r="HG141" s="122"/>
      <c r="HH141" s="122"/>
      <c r="HI141" s="122"/>
      <c r="HJ141" s="122"/>
      <c r="HK141" s="122"/>
      <c r="HL141" s="122"/>
      <c r="HM141" s="122"/>
      <c r="HN141" s="122"/>
      <c r="HO141" s="152"/>
      <c r="HP141" s="123"/>
      <c r="HQ141" s="121"/>
      <c r="HR141" s="125"/>
      <c r="HS141" s="156"/>
      <c r="HT141" s="125"/>
      <c r="HU141" s="125"/>
      <c r="HV141" s="125"/>
      <c r="HW141" s="125"/>
      <c r="HX141" s="125"/>
      <c r="HY141" s="125"/>
      <c r="HZ141" s="122"/>
      <c r="IA141" s="122"/>
      <c r="IB141" s="159"/>
      <c r="IC141" s="158"/>
      <c r="ID141" s="158"/>
      <c r="IE141" s="122"/>
      <c r="IF141" s="125"/>
      <c r="IG141" s="122"/>
      <c r="IH141" s="122"/>
      <c r="II141" s="122"/>
      <c r="IJ141" s="122"/>
      <c r="IK141" s="122"/>
      <c r="IL141" s="122"/>
      <c r="IM141" s="122"/>
      <c r="IN141" s="122"/>
      <c r="IO141" s="122"/>
      <c r="IP141" s="122"/>
      <c r="IQ141" s="152"/>
      <c r="IR141" s="123"/>
      <c r="IS141" s="121"/>
      <c r="IT141" s="125"/>
      <c r="IU141" s="156"/>
      <c r="IV141" s="125"/>
    </row>
    <row r="142" spans="1:256" ht="14.25">
      <c r="A142" s="121"/>
      <c r="B142" s="125"/>
      <c r="C142" s="122"/>
      <c r="D142" s="125"/>
      <c r="E142" s="125"/>
      <c r="F142" s="125"/>
      <c r="G142" s="122"/>
      <c r="H142" s="125"/>
      <c r="I142" s="122"/>
      <c r="J142" s="122"/>
      <c r="K142" s="122"/>
      <c r="L142" s="153"/>
      <c r="M142" s="125"/>
      <c r="N142" s="122"/>
      <c r="O142" s="122"/>
      <c r="P142" s="122"/>
      <c r="Q142" s="122"/>
      <c r="R142" s="122"/>
      <c r="S142" s="122"/>
      <c r="T142" s="122"/>
      <c r="U142" s="122"/>
      <c r="V142" s="122"/>
      <c r="W142" s="122"/>
      <c r="X142" s="122"/>
      <c r="Y142" s="122"/>
      <c r="Z142" s="122"/>
      <c r="AA142" s="152"/>
      <c r="AB142" s="123"/>
      <c r="AC142" s="121"/>
      <c r="AD142" s="165"/>
      <c r="AE142" s="160"/>
      <c r="AF142" s="165"/>
      <c r="AG142" s="165"/>
      <c r="AH142" s="165"/>
      <c r="AI142" s="160"/>
      <c r="AJ142" s="165"/>
      <c r="AK142" s="160"/>
      <c r="AL142" s="160"/>
      <c r="AM142" s="160"/>
      <c r="AN142" s="7"/>
      <c r="AO142" s="165"/>
      <c r="AP142" s="160"/>
      <c r="AQ142" s="160"/>
      <c r="AR142" s="160"/>
      <c r="AS142" s="160"/>
      <c r="AT142" s="160"/>
      <c r="AU142" s="160"/>
      <c r="AV142" s="160"/>
      <c r="AW142" s="160"/>
      <c r="AX142" s="160"/>
      <c r="AY142" s="160"/>
      <c r="AZ142" s="160"/>
      <c r="BA142" s="160"/>
      <c r="BB142" s="160"/>
      <c r="BC142" s="166"/>
      <c r="BD142" s="160"/>
      <c r="BE142" s="160"/>
      <c r="BF142" s="165"/>
      <c r="BG142" s="160"/>
      <c r="BH142" s="165"/>
      <c r="BI142" s="165"/>
      <c r="BJ142" s="165"/>
      <c r="BK142" s="160"/>
      <c r="BL142" s="165"/>
      <c r="BM142" s="160"/>
      <c r="BN142" s="160"/>
      <c r="BO142" s="160"/>
      <c r="BP142" s="7"/>
      <c r="BQ142" s="165"/>
      <c r="BR142" s="160"/>
      <c r="BS142" s="160"/>
      <c r="BT142" s="160"/>
      <c r="BU142" s="160"/>
      <c r="BV142" s="160"/>
      <c r="BW142" s="160"/>
      <c r="BX142" s="160"/>
      <c r="BY142" s="160"/>
      <c r="BZ142" s="160"/>
      <c r="CA142" s="160"/>
      <c r="CB142" s="160"/>
      <c r="CC142" s="160"/>
      <c r="CD142" s="160"/>
      <c r="CE142" s="166"/>
      <c r="CF142" s="160"/>
      <c r="CG142" s="160"/>
      <c r="CH142" s="125"/>
      <c r="CI142" s="122"/>
      <c r="CJ142" s="125"/>
      <c r="CK142" s="125"/>
      <c r="CL142" s="125"/>
      <c r="CM142" s="122"/>
      <c r="CN142" s="125"/>
      <c r="CO142" s="122"/>
      <c r="CP142" s="122"/>
      <c r="CQ142" s="122"/>
      <c r="CR142" s="153"/>
      <c r="CS142" s="125"/>
      <c r="CT142" s="122"/>
      <c r="CU142" s="122"/>
      <c r="CV142" s="122"/>
      <c r="CW142" s="122"/>
      <c r="CX142" s="122"/>
      <c r="CY142" s="122"/>
      <c r="CZ142" s="122"/>
      <c r="DA142" s="122"/>
      <c r="DB142" s="122"/>
      <c r="DC142" s="122"/>
      <c r="DD142" s="122"/>
      <c r="DE142" s="122"/>
      <c r="DF142" s="122"/>
      <c r="DG142" s="152"/>
      <c r="DH142" s="123"/>
      <c r="DI142" s="121"/>
      <c r="DJ142" s="125"/>
      <c r="DK142" s="122"/>
      <c r="DL142" s="125"/>
      <c r="DM142" s="125"/>
      <c r="DN142" s="125"/>
      <c r="DO142" s="122"/>
      <c r="DP142" s="125"/>
      <c r="DQ142" s="122"/>
      <c r="DR142" s="122"/>
      <c r="DS142" s="122"/>
      <c r="DT142" s="153"/>
      <c r="DU142" s="125"/>
      <c r="DV142" s="122"/>
      <c r="DW142" s="122"/>
      <c r="DX142" s="122"/>
      <c r="DY142" s="122"/>
      <c r="DZ142" s="122"/>
      <c r="EA142" s="122"/>
      <c r="EB142" s="122"/>
      <c r="EC142" s="122"/>
      <c r="ED142" s="122"/>
      <c r="EE142" s="122"/>
      <c r="EF142" s="122"/>
      <c r="EG142" s="122"/>
      <c r="EH142" s="122"/>
      <c r="EI142" s="152"/>
      <c r="EJ142" s="123"/>
      <c r="EK142" s="121"/>
      <c r="EL142" s="125"/>
      <c r="EM142" s="122"/>
      <c r="EN142" s="125"/>
      <c r="EO142" s="125"/>
      <c r="EP142" s="125"/>
      <c r="EQ142" s="122"/>
      <c r="ER142" s="125"/>
      <c r="ES142" s="122"/>
      <c r="ET142" s="122"/>
      <c r="EU142" s="122"/>
      <c r="EV142" s="153"/>
      <c r="EW142" s="125"/>
      <c r="EX142" s="122"/>
      <c r="EY142" s="122"/>
      <c r="EZ142" s="122"/>
      <c r="FA142" s="122"/>
      <c r="FB142" s="122"/>
      <c r="FC142" s="122"/>
      <c r="FD142" s="122"/>
      <c r="FE142" s="122"/>
      <c r="FF142" s="122"/>
      <c r="FG142" s="122"/>
      <c r="FH142" s="122"/>
      <c r="FI142" s="122"/>
      <c r="FJ142" s="122"/>
      <c r="FK142" s="152"/>
      <c r="FL142" s="123"/>
      <c r="FM142" s="121"/>
      <c r="FN142" s="125"/>
      <c r="FO142" s="122"/>
      <c r="FP142" s="125"/>
      <c r="FQ142" s="125"/>
      <c r="FR142" s="125"/>
      <c r="FS142" s="122"/>
      <c r="FT142" s="125"/>
      <c r="FU142" s="122"/>
      <c r="FV142" s="122"/>
      <c r="FW142" s="122"/>
      <c r="FX142" s="153"/>
      <c r="FY142" s="125"/>
      <c r="FZ142" s="122"/>
      <c r="GA142" s="122"/>
      <c r="GB142" s="122"/>
      <c r="GC142" s="122"/>
      <c r="GD142" s="122"/>
      <c r="GE142" s="122"/>
      <c r="GF142" s="122"/>
      <c r="GG142" s="122"/>
      <c r="GH142" s="122"/>
      <c r="GI142" s="122"/>
      <c r="GJ142" s="122"/>
      <c r="GK142" s="122"/>
      <c r="GL142" s="122"/>
      <c r="GM142" s="152"/>
      <c r="GN142" s="123"/>
      <c r="GO142" s="121"/>
      <c r="GP142" s="125"/>
      <c r="GQ142" s="122"/>
      <c r="GR142" s="125"/>
      <c r="GS142" s="125"/>
      <c r="GT142" s="125"/>
      <c r="GU142" s="122"/>
      <c r="GV142" s="125"/>
      <c r="GW142" s="122"/>
      <c r="GX142" s="122"/>
      <c r="GY142" s="122"/>
      <c r="GZ142" s="153"/>
      <c r="HA142" s="125"/>
      <c r="HB142" s="122"/>
      <c r="HC142" s="122"/>
      <c r="HD142" s="122"/>
      <c r="HE142" s="122"/>
      <c r="HF142" s="122"/>
      <c r="HG142" s="122"/>
      <c r="HH142" s="122"/>
      <c r="HI142" s="122"/>
      <c r="HJ142" s="122"/>
      <c r="HK142" s="122"/>
      <c r="HL142" s="122"/>
      <c r="HM142" s="122"/>
      <c r="HN142" s="122"/>
      <c r="HO142" s="152"/>
      <c r="HP142" s="123"/>
      <c r="HQ142" s="121"/>
      <c r="HR142" s="125"/>
      <c r="HS142" s="122"/>
      <c r="HT142" s="125"/>
      <c r="HU142" s="125"/>
      <c r="HV142" s="125"/>
      <c r="HW142" s="122"/>
      <c r="HX142" s="125"/>
      <c r="HY142" s="122"/>
      <c r="HZ142" s="122"/>
      <c r="IA142" s="122"/>
      <c r="IB142" s="153"/>
      <c r="IC142" s="125"/>
      <c r="ID142" s="122"/>
      <c r="IE142" s="122"/>
      <c r="IF142" s="122"/>
      <c r="IG142" s="122"/>
      <c r="IH142" s="122"/>
      <c r="II142" s="122"/>
      <c r="IJ142" s="122"/>
      <c r="IK142" s="122"/>
      <c r="IL142" s="122"/>
      <c r="IM142" s="122"/>
      <c r="IN142" s="122"/>
      <c r="IO142" s="122"/>
      <c r="IP142" s="122"/>
      <c r="IQ142" s="152"/>
      <c r="IR142" s="123"/>
      <c r="IS142" s="121"/>
      <c r="IT142" s="125"/>
      <c r="IU142" s="122"/>
      <c r="IV142" s="125"/>
    </row>
    <row r="143" spans="1:256" ht="14.25">
      <c r="A143" s="121"/>
      <c r="B143" s="125"/>
      <c r="C143" s="122"/>
      <c r="D143" s="125"/>
      <c r="E143" s="125"/>
      <c r="F143" s="125"/>
      <c r="G143" s="122"/>
      <c r="H143" s="125"/>
      <c r="I143" s="122"/>
      <c r="J143" s="122"/>
      <c r="K143" s="122"/>
      <c r="L143" s="153"/>
      <c r="M143" s="125"/>
      <c r="N143" s="122"/>
      <c r="O143" s="122"/>
      <c r="P143" s="122"/>
      <c r="Q143" s="122"/>
      <c r="R143" s="122"/>
      <c r="S143" s="122"/>
      <c r="T143" s="122"/>
      <c r="U143" s="122"/>
      <c r="V143" s="122"/>
      <c r="W143" s="122"/>
      <c r="X143" s="122"/>
      <c r="Y143" s="122"/>
      <c r="Z143" s="122"/>
      <c r="AA143" s="152"/>
      <c r="AB143" s="123"/>
      <c r="AC143" s="121"/>
      <c r="AD143" s="165"/>
      <c r="AE143" s="160"/>
      <c r="AF143" s="165"/>
      <c r="AG143" s="165"/>
      <c r="AH143" s="165"/>
      <c r="AI143" s="160"/>
      <c r="AJ143" s="165"/>
      <c r="AK143" s="160"/>
      <c r="AL143" s="160"/>
      <c r="AM143" s="160"/>
      <c r="AN143" s="7"/>
      <c r="AO143" s="165"/>
      <c r="AP143" s="160"/>
      <c r="AQ143" s="160"/>
      <c r="AR143" s="160"/>
      <c r="AS143" s="160"/>
      <c r="AT143" s="160"/>
      <c r="AU143" s="160"/>
      <c r="AV143" s="160"/>
      <c r="AW143" s="160"/>
      <c r="AX143" s="160"/>
      <c r="AY143" s="160"/>
      <c r="AZ143" s="160"/>
      <c r="BA143" s="160"/>
      <c r="BB143" s="160"/>
      <c r="BC143" s="166"/>
      <c r="BD143" s="160"/>
      <c r="BE143" s="160"/>
      <c r="BF143" s="165"/>
      <c r="BG143" s="160"/>
      <c r="BH143" s="165"/>
      <c r="BI143" s="165"/>
      <c r="BJ143" s="165"/>
      <c r="BK143" s="160"/>
      <c r="BL143" s="165"/>
      <c r="BM143" s="160"/>
      <c r="BN143" s="160"/>
      <c r="BO143" s="160"/>
      <c r="BP143" s="7"/>
      <c r="BQ143" s="165"/>
      <c r="BR143" s="160"/>
      <c r="BS143" s="160"/>
      <c r="BT143" s="160"/>
      <c r="BU143" s="160"/>
      <c r="BV143" s="160"/>
      <c r="BW143" s="160"/>
      <c r="BX143" s="160"/>
      <c r="BY143" s="160"/>
      <c r="BZ143" s="160"/>
      <c r="CA143" s="160"/>
      <c r="CB143" s="160"/>
      <c r="CC143" s="160"/>
      <c r="CD143" s="160"/>
      <c r="CE143" s="166"/>
      <c r="CF143" s="160"/>
      <c r="CG143" s="160"/>
      <c r="CH143" s="125"/>
      <c r="CI143" s="122"/>
      <c r="CJ143" s="125"/>
      <c r="CK143" s="125"/>
      <c r="CL143" s="125"/>
      <c r="CM143" s="122"/>
      <c r="CN143" s="125"/>
      <c r="CO143" s="122"/>
      <c r="CP143" s="122"/>
      <c r="CQ143" s="122"/>
      <c r="CR143" s="153"/>
      <c r="CS143" s="125"/>
      <c r="CT143" s="122"/>
      <c r="CU143" s="122"/>
      <c r="CV143" s="122"/>
      <c r="CW143" s="122"/>
      <c r="CX143" s="122"/>
      <c r="CY143" s="122"/>
      <c r="CZ143" s="122"/>
      <c r="DA143" s="122"/>
      <c r="DB143" s="122"/>
      <c r="DC143" s="122"/>
      <c r="DD143" s="122"/>
      <c r="DE143" s="122"/>
      <c r="DF143" s="122"/>
      <c r="DG143" s="152"/>
      <c r="DH143" s="123"/>
      <c r="DI143" s="121"/>
      <c r="DJ143" s="125"/>
      <c r="DK143" s="122"/>
      <c r="DL143" s="125"/>
      <c r="DM143" s="125"/>
      <c r="DN143" s="125"/>
      <c r="DO143" s="122"/>
      <c r="DP143" s="125"/>
      <c r="DQ143" s="122"/>
      <c r="DR143" s="122"/>
      <c r="DS143" s="122"/>
      <c r="DT143" s="153"/>
      <c r="DU143" s="125"/>
      <c r="DV143" s="122"/>
      <c r="DW143" s="122"/>
      <c r="DX143" s="122"/>
      <c r="DY143" s="122"/>
      <c r="DZ143" s="122"/>
      <c r="EA143" s="122"/>
      <c r="EB143" s="122"/>
      <c r="EC143" s="122"/>
      <c r="ED143" s="122"/>
      <c r="EE143" s="122"/>
      <c r="EF143" s="122"/>
      <c r="EG143" s="122"/>
      <c r="EH143" s="122"/>
      <c r="EI143" s="152"/>
      <c r="EJ143" s="123"/>
      <c r="EK143" s="121"/>
      <c r="EL143" s="125"/>
      <c r="EM143" s="122"/>
      <c r="EN143" s="125"/>
      <c r="EO143" s="125"/>
      <c r="EP143" s="125"/>
      <c r="EQ143" s="122"/>
      <c r="ER143" s="125"/>
      <c r="ES143" s="122"/>
      <c r="ET143" s="122"/>
      <c r="EU143" s="122"/>
      <c r="EV143" s="153"/>
      <c r="EW143" s="125"/>
      <c r="EX143" s="122"/>
      <c r="EY143" s="122"/>
      <c r="EZ143" s="122"/>
      <c r="FA143" s="122"/>
      <c r="FB143" s="122"/>
      <c r="FC143" s="122"/>
      <c r="FD143" s="122"/>
      <c r="FE143" s="122"/>
      <c r="FF143" s="122"/>
      <c r="FG143" s="122"/>
      <c r="FH143" s="122"/>
      <c r="FI143" s="122"/>
      <c r="FJ143" s="122"/>
      <c r="FK143" s="152"/>
      <c r="FL143" s="123"/>
      <c r="FM143" s="121"/>
      <c r="FN143" s="125"/>
      <c r="FO143" s="122"/>
      <c r="FP143" s="125"/>
      <c r="FQ143" s="125"/>
      <c r="FR143" s="125"/>
      <c r="FS143" s="122"/>
      <c r="FT143" s="125"/>
      <c r="FU143" s="122"/>
      <c r="FV143" s="122"/>
      <c r="FW143" s="122"/>
      <c r="FX143" s="153"/>
      <c r="FY143" s="125"/>
      <c r="FZ143" s="122"/>
      <c r="GA143" s="122"/>
      <c r="GB143" s="122"/>
      <c r="GC143" s="122"/>
      <c r="GD143" s="122"/>
      <c r="GE143" s="122"/>
      <c r="GF143" s="122"/>
      <c r="GG143" s="122"/>
      <c r="GH143" s="122"/>
      <c r="GI143" s="122"/>
      <c r="GJ143" s="122"/>
      <c r="GK143" s="122"/>
      <c r="GL143" s="122"/>
      <c r="GM143" s="152"/>
      <c r="GN143" s="123"/>
      <c r="GO143" s="121"/>
      <c r="GP143" s="125"/>
      <c r="GQ143" s="122"/>
      <c r="GR143" s="125"/>
      <c r="GS143" s="125"/>
      <c r="GT143" s="125"/>
      <c r="GU143" s="122"/>
      <c r="GV143" s="125"/>
      <c r="GW143" s="122"/>
      <c r="GX143" s="122"/>
      <c r="GY143" s="122"/>
      <c r="GZ143" s="153"/>
      <c r="HA143" s="125"/>
      <c r="HB143" s="122"/>
      <c r="HC143" s="122"/>
      <c r="HD143" s="122"/>
      <c r="HE143" s="122"/>
      <c r="HF143" s="122"/>
      <c r="HG143" s="122"/>
      <c r="HH143" s="122"/>
      <c r="HI143" s="122"/>
      <c r="HJ143" s="122"/>
      <c r="HK143" s="122"/>
      <c r="HL143" s="122"/>
      <c r="HM143" s="122"/>
      <c r="HN143" s="122"/>
      <c r="HO143" s="152"/>
      <c r="HP143" s="123"/>
      <c r="HQ143" s="121"/>
      <c r="HR143" s="125"/>
      <c r="HS143" s="122"/>
      <c r="HT143" s="125"/>
      <c r="HU143" s="125"/>
      <c r="HV143" s="125"/>
      <c r="HW143" s="122"/>
      <c r="HX143" s="125"/>
      <c r="HY143" s="122"/>
      <c r="HZ143" s="122"/>
      <c r="IA143" s="122"/>
      <c r="IB143" s="153"/>
      <c r="IC143" s="125"/>
      <c r="ID143" s="122"/>
      <c r="IE143" s="122"/>
      <c r="IF143" s="122"/>
      <c r="IG143" s="122"/>
      <c r="IH143" s="122"/>
      <c r="II143" s="122"/>
      <c r="IJ143" s="122"/>
      <c r="IK143" s="122"/>
      <c r="IL143" s="122"/>
      <c r="IM143" s="122"/>
      <c r="IN143" s="122"/>
      <c r="IO143" s="122"/>
      <c r="IP143" s="122"/>
      <c r="IQ143" s="152"/>
      <c r="IR143" s="123"/>
      <c r="IS143" s="121"/>
      <c r="IT143" s="125"/>
      <c r="IU143" s="122"/>
      <c r="IV143" s="125"/>
    </row>
    <row r="144" spans="1:256" s="92" customFormat="1" ht="69" customHeight="1" thickBot="1">
      <c r="A144" s="173" t="s">
        <v>14</v>
      </c>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3"/>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5"/>
      <c r="DI144" s="173"/>
      <c r="DJ144" s="174"/>
      <c r="DK144" s="174"/>
      <c r="DL144" s="174"/>
      <c r="DM144" s="174"/>
      <c r="DN144" s="174"/>
      <c r="DO144" s="174"/>
      <c r="DP144" s="174"/>
      <c r="DQ144" s="174"/>
      <c r="DR144" s="174"/>
      <c r="DS144" s="174"/>
      <c r="DT144" s="174"/>
      <c r="DU144" s="174"/>
      <c r="DV144" s="174"/>
      <c r="DW144" s="174"/>
      <c r="DX144" s="174"/>
      <c r="DY144" s="174"/>
      <c r="DZ144" s="174"/>
      <c r="EA144" s="174"/>
      <c r="EB144" s="174"/>
      <c r="EC144" s="174"/>
      <c r="ED144" s="174"/>
      <c r="EE144" s="174"/>
      <c r="EF144" s="174"/>
      <c r="EG144" s="174"/>
      <c r="EH144" s="174"/>
      <c r="EI144" s="174"/>
      <c r="EJ144" s="175"/>
      <c r="EK144" s="173"/>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5"/>
      <c r="FM144" s="173"/>
      <c r="FN144" s="174"/>
      <c r="FO144" s="174"/>
      <c r="FP144" s="174"/>
      <c r="FQ144" s="174"/>
      <c r="FR144" s="174"/>
      <c r="FS144" s="174"/>
      <c r="FT144" s="174"/>
      <c r="FU144" s="174"/>
      <c r="FV144" s="174"/>
      <c r="FW144" s="174"/>
      <c r="FX144" s="174"/>
      <c r="FY144" s="174"/>
      <c r="FZ144" s="174"/>
      <c r="GA144" s="174"/>
      <c r="GB144" s="174"/>
      <c r="GC144" s="174"/>
      <c r="GD144" s="174"/>
      <c r="GE144" s="174"/>
      <c r="GF144" s="174"/>
      <c r="GG144" s="174"/>
      <c r="GH144" s="174"/>
      <c r="GI144" s="174"/>
      <c r="GJ144" s="174"/>
      <c r="GK144" s="174"/>
      <c r="GL144" s="174"/>
      <c r="GM144" s="174"/>
      <c r="GN144" s="175"/>
      <c r="GO144" s="173"/>
      <c r="GP144" s="174"/>
      <c r="GQ144" s="174"/>
      <c r="GR144" s="174"/>
      <c r="GS144" s="174"/>
      <c r="GT144" s="174"/>
      <c r="GU144" s="174"/>
      <c r="GV144" s="174"/>
      <c r="GW144" s="174"/>
      <c r="GX144" s="174"/>
      <c r="GY144" s="174"/>
      <c r="GZ144" s="174"/>
      <c r="HA144" s="174"/>
      <c r="HB144" s="174"/>
      <c r="HC144" s="174"/>
      <c r="HD144" s="174"/>
      <c r="HE144" s="174"/>
      <c r="HF144" s="174"/>
      <c r="HG144" s="174"/>
      <c r="HH144" s="174"/>
      <c r="HI144" s="174"/>
      <c r="HJ144" s="174"/>
      <c r="HK144" s="174"/>
      <c r="HL144" s="174"/>
      <c r="HM144" s="174"/>
      <c r="HN144" s="174"/>
      <c r="HO144" s="174"/>
      <c r="HP144" s="175"/>
      <c r="HQ144" s="173"/>
      <c r="HR144" s="174"/>
      <c r="HS144" s="174"/>
      <c r="HT144" s="174"/>
      <c r="HU144" s="174"/>
      <c r="HV144" s="174"/>
      <c r="HW144" s="174"/>
      <c r="HX144" s="174"/>
      <c r="HY144" s="174"/>
      <c r="HZ144" s="174"/>
      <c r="IA144" s="174"/>
      <c r="IB144" s="174"/>
      <c r="IC144" s="174"/>
      <c r="ID144" s="174"/>
      <c r="IE144" s="174"/>
      <c r="IF144" s="174"/>
      <c r="IG144" s="174"/>
      <c r="IH144" s="174"/>
      <c r="II144" s="174"/>
      <c r="IJ144" s="174"/>
      <c r="IK144" s="174"/>
      <c r="IL144" s="174"/>
      <c r="IM144" s="174"/>
      <c r="IN144" s="174"/>
      <c r="IO144" s="174"/>
      <c r="IP144" s="174"/>
      <c r="IQ144" s="174"/>
      <c r="IR144" s="175"/>
      <c r="IS144" s="173"/>
      <c r="IT144" s="174"/>
      <c r="IU144" s="174"/>
      <c r="IV144" s="174"/>
    </row>
    <row r="145" spans="1:256" ht="12.75">
      <c r="A145" s="121"/>
      <c r="B145" s="125"/>
      <c r="C145" s="122"/>
      <c r="D145" s="125"/>
      <c r="E145" s="125"/>
      <c r="F145" s="125"/>
      <c r="G145" s="122"/>
      <c r="H145" s="125"/>
      <c r="I145" s="122"/>
      <c r="J145" s="122"/>
      <c r="K145" s="122"/>
      <c r="L145" s="122"/>
      <c r="M145" s="125"/>
      <c r="N145" s="125"/>
      <c r="O145" s="125"/>
      <c r="P145" s="125"/>
      <c r="Q145" s="125"/>
      <c r="R145" s="125"/>
      <c r="S145" s="125"/>
      <c r="T145" s="125"/>
      <c r="U145" s="125"/>
      <c r="V145" s="125"/>
      <c r="W145" s="125"/>
      <c r="X145" s="125"/>
      <c r="Y145" s="125"/>
      <c r="Z145" s="125"/>
      <c r="AA145" s="152"/>
      <c r="AB145" s="120"/>
      <c r="AC145" s="121"/>
      <c r="AD145" s="165"/>
      <c r="AE145" s="160"/>
      <c r="AF145" s="165"/>
      <c r="AG145" s="165"/>
      <c r="AH145" s="165"/>
      <c r="AI145" s="160"/>
      <c r="AJ145" s="165"/>
      <c r="AK145" s="160"/>
      <c r="AL145" s="160"/>
      <c r="AM145" s="160"/>
      <c r="AN145" s="160"/>
      <c r="AO145" s="165"/>
      <c r="AP145" s="165"/>
      <c r="AQ145" s="165"/>
      <c r="AR145" s="165"/>
      <c r="AS145" s="165"/>
      <c r="AT145" s="165"/>
      <c r="AU145" s="165"/>
      <c r="AV145" s="165"/>
      <c r="AW145" s="165"/>
      <c r="AX145" s="165"/>
      <c r="AY145" s="165"/>
      <c r="AZ145" s="165"/>
      <c r="BA145" s="165"/>
      <c r="BB145" s="165"/>
      <c r="BC145" s="166"/>
      <c r="BD145" s="165"/>
      <c r="BE145" s="160"/>
      <c r="BF145" s="165"/>
      <c r="BG145" s="160"/>
      <c r="BH145" s="165"/>
      <c r="BI145" s="165"/>
      <c r="BJ145" s="165"/>
      <c r="BK145" s="160"/>
      <c r="BL145" s="165"/>
      <c r="BM145" s="160"/>
      <c r="BN145" s="160"/>
      <c r="BO145" s="160"/>
      <c r="BP145" s="160"/>
      <c r="BQ145" s="165"/>
      <c r="BR145" s="165"/>
      <c r="BS145" s="165"/>
      <c r="BT145" s="165"/>
      <c r="BU145" s="165"/>
      <c r="BV145" s="165"/>
      <c r="BW145" s="165"/>
      <c r="BX145" s="165"/>
      <c r="BY145" s="165"/>
      <c r="BZ145" s="165"/>
      <c r="CA145" s="165"/>
      <c r="CB145" s="165"/>
      <c r="CC145" s="165"/>
      <c r="CD145" s="165"/>
      <c r="CE145" s="166"/>
      <c r="CF145" s="165"/>
      <c r="CG145" s="160"/>
      <c r="CH145" s="125"/>
      <c r="CI145" s="122"/>
      <c r="CJ145" s="125"/>
      <c r="CK145" s="125"/>
      <c r="CL145" s="125"/>
      <c r="CM145" s="122"/>
      <c r="CN145" s="125"/>
      <c r="CO145" s="122"/>
      <c r="CP145" s="122"/>
      <c r="CQ145" s="122"/>
      <c r="CR145" s="122"/>
      <c r="CS145" s="125"/>
      <c r="CT145" s="125"/>
      <c r="CU145" s="125"/>
      <c r="CV145" s="125"/>
      <c r="CW145" s="125"/>
      <c r="CX145" s="125"/>
      <c r="CY145" s="125"/>
      <c r="CZ145" s="125"/>
      <c r="DA145" s="125"/>
      <c r="DB145" s="125"/>
      <c r="DC145" s="125"/>
      <c r="DD145" s="125"/>
      <c r="DE145" s="125"/>
      <c r="DF145" s="125"/>
      <c r="DG145" s="152"/>
      <c r="DH145" s="120"/>
      <c r="DI145" s="121"/>
      <c r="DJ145" s="125"/>
      <c r="DK145" s="122"/>
      <c r="DL145" s="125"/>
      <c r="DM145" s="125"/>
      <c r="DN145" s="125"/>
      <c r="DO145" s="122"/>
      <c r="DP145" s="125"/>
      <c r="DQ145" s="122"/>
      <c r="DR145" s="122"/>
      <c r="DS145" s="122"/>
      <c r="DT145" s="122"/>
      <c r="DU145" s="125"/>
      <c r="DV145" s="125"/>
      <c r="DW145" s="125"/>
      <c r="DX145" s="125"/>
      <c r="DY145" s="125"/>
      <c r="DZ145" s="125"/>
      <c r="EA145" s="125"/>
      <c r="EB145" s="125"/>
      <c r="EC145" s="125"/>
      <c r="ED145" s="125"/>
      <c r="EE145" s="125"/>
      <c r="EF145" s="125"/>
      <c r="EG145" s="125"/>
      <c r="EH145" s="125"/>
      <c r="EI145" s="152"/>
      <c r="EJ145" s="120"/>
      <c r="EK145" s="121"/>
      <c r="EL145" s="125"/>
      <c r="EM145" s="122"/>
      <c r="EN145" s="125"/>
      <c r="EO145" s="125"/>
      <c r="EP145" s="125"/>
      <c r="EQ145" s="122"/>
      <c r="ER145" s="125"/>
      <c r="ES145" s="122"/>
      <c r="ET145" s="122"/>
      <c r="EU145" s="122"/>
      <c r="EV145" s="122"/>
      <c r="EW145" s="125"/>
      <c r="EX145" s="125"/>
      <c r="EY145" s="125"/>
      <c r="EZ145" s="125"/>
      <c r="FA145" s="125"/>
      <c r="FB145" s="125"/>
      <c r="FC145" s="125"/>
      <c r="FD145" s="125"/>
      <c r="FE145" s="125"/>
      <c r="FF145" s="125"/>
      <c r="FG145" s="125"/>
      <c r="FH145" s="125"/>
      <c r="FI145" s="125"/>
      <c r="FJ145" s="125"/>
      <c r="FK145" s="152"/>
      <c r="FL145" s="120"/>
      <c r="FM145" s="121"/>
      <c r="FN145" s="125"/>
      <c r="FO145" s="122"/>
      <c r="FP145" s="125"/>
      <c r="FQ145" s="125"/>
      <c r="FR145" s="125"/>
      <c r="FS145" s="122"/>
      <c r="FT145" s="125"/>
      <c r="FU145" s="122"/>
      <c r="FV145" s="122"/>
      <c r="FW145" s="122"/>
      <c r="FX145" s="122"/>
      <c r="FY145" s="125"/>
      <c r="FZ145" s="125"/>
      <c r="GA145" s="125"/>
      <c r="GB145" s="125"/>
      <c r="GC145" s="125"/>
      <c r="GD145" s="125"/>
      <c r="GE145" s="125"/>
      <c r="GF145" s="125"/>
      <c r="GG145" s="125"/>
      <c r="GH145" s="125"/>
      <c r="GI145" s="125"/>
      <c r="GJ145" s="125"/>
      <c r="GK145" s="125"/>
      <c r="GL145" s="125"/>
      <c r="GM145" s="152"/>
      <c r="GN145" s="120"/>
      <c r="GO145" s="121"/>
      <c r="GP145" s="125"/>
      <c r="GQ145" s="122"/>
      <c r="GR145" s="125"/>
      <c r="GS145" s="125"/>
      <c r="GT145" s="125"/>
      <c r="GU145" s="122"/>
      <c r="GV145" s="125"/>
      <c r="GW145" s="122"/>
      <c r="GX145" s="122"/>
      <c r="GY145" s="122"/>
      <c r="GZ145" s="122"/>
      <c r="HA145" s="125"/>
      <c r="HB145" s="125"/>
      <c r="HC145" s="125"/>
      <c r="HD145" s="125"/>
      <c r="HE145" s="125"/>
      <c r="HF145" s="125"/>
      <c r="HG145" s="125"/>
      <c r="HH145" s="125"/>
      <c r="HI145" s="125"/>
      <c r="HJ145" s="125"/>
      <c r="HK145" s="125"/>
      <c r="HL145" s="125"/>
      <c r="HM145" s="125"/>
      <c r="HN145" s="125"/>
      <c r="HO145" s="152"/>
      <c r="HP145" s="120"/>
      <c r="HQ145" s="121"/>
      <c r="HR145" s="125"/>
      <c r="HS145" s="122"/>
      <c r="HT145" s="125"/>
      <c r="HU145" s="125"/>
      <c r="HV145" s="125"/>
      <c r="HW145" s="122"/>
      <c r="HX145" s="125"/>
      <c r="HY145" s="122"/>
      <c r="HZ145" s="122"/>
      <c r="IA145" s="122"/>
      <c r="IB145" s="122"/>
      <c r="IC145" s="125"/>
      <c r="ID145" s="125"/>
      <c r="IE145" s="125"/>
      <c r="IF145" s="125"/>
      <c r="IG145" s="125"/>
      <c r="IH145" s="125"/>
      <c r="II145" s="125"/>
      <c r="IJ145" s="125"/>
      <c r="IK145" s="125"/>
      <c r="IL145" s="125"/>
      <c r="IM145" s="125"/>
      <c r="IN145" s="125"/>
      <c r="IO145" s="125"/>
      <c r="IP145" s="125"/>
      <c r="IQ145" s="152"/>
      <c r="IR145" s="120"/>
      <c r="IS145" s="121"/>
      <c r="IT145" s="125"/>
      <c r="IU145" s="122"/>
      <c r="IV145" s="125"/>
    </row>
    <row r="146" spans="1:256" ht="14.25">
      <c r="A146" s="121"/>
      <c r="B146" s="125"/>
      <c r="C146" s="153"/>
      <c r="D146" s="125"/>
      <c r="E146" s="125"/>
      <c r="F146" s="125"/>
      <c r="G146" s="125"/>
      <c r="H146" s="125"/>
      <c r="I146" s="125"/>
      <c r="J146" s="168"/>
      <c r="K146" s="168"/>
      <c r="L146" s="168"/>
      <c r="M146" s="153"/>
      <c r="N146" s="153"/>
      <c r="O146" s="168"/>
      <c r="P146" s="168"/>
      <c r="Q146" s="168"/>
      <c r="R146" s="154"/>
      <c r="S146" s="154"/>
      <c r="T146" s="169"/>
      <c r="U146" s="169"/>
      <c r="V146" s="169"/>
      <c r="W146" s="169"/>
      <c r="X146" s="169"/>
      <c r="Y146" s="169"/>
      <c r="Z146" s="169"/>
      <c r="AA146" s="169"/>
      <c r="AB146" s="170"/>
      <c r="AC146" s="121"/>
      <c r="AD146" s="165"/>
      <c r="AE146" s="7"/>
      <c r="AF146" s="165"/>
      <c r="AG146" s="165"/>
      <c r="AH146" s="165"/>
      <c r="AI146" s="165"/>
      <c r="AJ146" s="165"/>
      <c r="AK146" s="165"/>
      <c r="AL146" s="171"/>
      <c r="AM146" s="171"/>
      <c r="AN146" s="171"/>
      <c r="AO146" s="7"/>
      <c r="AP146" s="7"/>
      <c r="AQ146" s="171"/>
      <c r="AR146" s="171"/>
      <c r="AS146" s="171"/>
      <c r="AT146" s="56"/>
      <c r="AU146" s="56"/>
      <c r="AV146" s="172"/>
      <c r="AW146" s="172"/>
      <c r="AX146" s="172"/>
      <c r="AY146" s="172"/>
      <c r="AZ146" s="172"/>
      <c r="BA146" s="172"/>
      <c r="BB146" s="172"/>
      <c r="BC146" s="172"/>
      <c r="BD146" s="172"/>
      <c r="BE146" s="160"/>
      <c r="BF146" s="165"/>
      <c r="BG146" s="7"/>
      <c r="BH146" s="165"/>
      <c r="BI146" s="165"/>
      <c r="BJ146" s="165"/>
      <c r="BK146" s="165"/>
      <c r="BL146" s="165"/>
      <c r="BM146" s="165"/>
      <c r="BN146" s="171"/>
      <c r="BO146" s="171"/>
      <c r="BP146" s="171"/>
      <c r="BQ146" s="7"/>
      <c r="BR146" s="7"/>
      <c r="BS146" s="171"/>
      <c r="BT146" s="171"/>
      <c r="BU146" s="171"/>
      <c r="BV146" s="56"/>
      <c r="BW146" s="56"/>
      <c r="BX146" s="172"/>
      <c r="BY146" s="172"/>
      <c r="BZ146" s="172"/>
      <c r="CA146" s="172"/>
      <c r="CB146" s="172"/>
      <c r="CC146" s="172"/>
      <c r="CD146" s="172"/>
      <c r="CE146" s="172"/>
      <c r="CF146" s="172"/>
      <c r="CG146" s="160"/>
      <c r="CH146" s="125"/>
      <c r="CI146" s="153"/>
      <c r="CJ146" s="125"/>
      <c r="CK146" s="125"/>
      <c r="CL146" s="125"/>
      <c r="CM146" s="125"/>
      <c r="CN146" s="125"/>
      <c r="CO146" s="125"/>
      <c r="CP146" s="168"/>
      <c r="CQ146" s="168"/>
      <c r="CR146" s="168"/>
      <c r="CS146" s="153"/>
      <c r="CT146" s="153"/>
      <c r="CU146" s="168"/>
      <c r="CV146" s="168"/>
      <c r="CW146" s="168"/>
      <c r="CX146" s="154"/>
      <c r="CY146" s="154"/>
      <c r="CZ146" s="169"/>
      <c r="DA146" s="169"/>
      <c r="DB146" s="169"/>
      <c r="DC146" s="169"/>
      <c r="DD146" s="169"/>
      <c r="DE146" s="169"/>
      <c r="DF146" s="169"/>
      <c r="DG146" s="169"/>
      <c r="DH146" s="170"/>
      <c r="DI146" s="121"/>
      <c r="DJ146" s="125"/>
      <c r="DK146" s="153"/>
      <c r="DL146" s="125"/>
      <c r="DM146" s="125"/>
      <c r="DN146" s="125"/>
      <c r="DO146" s="125"/>
      <c r="DP146" s="125"/>
      <c r="DQ146" s="125"/>
      <c r="DR146" s="168"/>
      <c r="DS146" s="168"/>
      <c r="DT146" s="168"/>
      <c r="DU146" s="153"/>
      <c r="DV146" s="153"/>
      <c r="DW146" s="168"/>
      <c r="DX146" s="168"/>
      <c r="DY146" s="168"/>
      <c r="DZ146" s="154"/>
      <c r="EA146" s="154"/>
      <c r="EB146" s="169"/>
      <c r="EC146" s="169"/>
      <c r="ED146" s="169"/>
      <c r="EE146" s="169"/>
      <c r="EF146" s="169"/>
      <c r="EG146" s="169"/>
      <c r="EH146" s="169"/>
      <c r="EI146" s="169"/>
      <c r="EJ146" s="170"/>
      <c r="EK146" s="121"/>
      <c r="EL146" s="125"/>
      <c r="EM146" s="153"/>
      <c r="EN146" s="125"/>
      <c r="EO146" s="125"/>
      <c r="EP146" s="125"/>
      <c r="EQ146" s="125"/>
      <c r="ER146" s="125"/>
      <c r="ES146" s="125"/>
      <c r="ET146" s="168"/>
      <c r="EU146" s="168"/>
      <c r="EV146" s="168"/>
      <c r="EW146" s="153"/>
      <c r="EX146" s="153"/>
      <c r="EY146" s="168"/>
      <c r="EZ146" s="168"/>
      <c r="FA146" s="168"/>
      <c r="FB146" s="154"/>
      <c r="FC146" s="154"/>
      <c r="FD146" s="169"/>
      <c r="FE146" s="169"/>
      <c r="FF146" s="169"/>
      <c r="FG146" s="169"/>
      <c r="FH146" s="169"/>
      <c r="FI146" s="169"/>
      <c r="FJ146" s="169"/>
      <c r="FK146" s="169"/>
      <c r="FL146" s="170"/>
      <c r="FM146" s="121"/>
      <c r="FN146" s="125"/>
      <c r="FO146" s="153"/>
      <c r="FP146" s="125"/>
      <c r="FQ146" s="125"/>
      <c r="FR146" s="125"/>
      <c r="FS146" s="125"/>
      <c r="FT146" s="125"/>
      <c r="FU146" s="125"/>
      <c r="FV146" s="168"/>
      <c r="FW146" s="168"/>
      <c r="FX146" s="168"/>
      <c r="FY146" s="153"/>
      <c r="FZ146" s="153"/>
      <c r="GA146" s="168"/>
      <c r="GB146" s="168"/>
      <c r="GC146" s="168"/>
      <c r="GD146" s="154"/>
      <c r="GE146" s="154"/>
      <c r="GF146" s="169"/>
      <c r="GG146" s="169"/>
      <c r="GH146" s="169"/>
      <c r="GI146" s="169"/>
      <c r="GJ146" s="169"/>
      <c r="GK146" s="169"/>
      <c r="GL146" s="169"/>
      <c r="GM146" s="169"/>
      <c r="GN146" s="170"/>
      <c r="GO146" s="121"/>
      <c r="GP146" s="125"/>
      <c r="GQ146" s="153"/>
      <c r="GR146" s="125"/>
      <c r="GS146" s="125"/>
      <c r="GT146" s="125"/>
      <c r="GU146" s="125"/>
      <c r="GV146" s="125"/>
      <c r="GW146" s="125"/>
      <c r="GX146" s="168"/>
      <c r="GY146" s="168"/>
      <c r="GZ146" s="168"/>
      <c r="HA146" s="153"/>
      <c r="HB146" s="153"/>
      <c r="HC146" s="168"/>
      <c r="HD146" s="168"/>
      <c r="HE146" s="168"/>
      <c r="HF146" s="154"/>
      <c r="HG146" s="154"/>
      <c r="HH146" s="169"/>
      <c r="HI146" s="169"/>
      <c r="HJ146" s="169"/>
      <c r="HK146" s="169"/>
      <c r="HL146" s="169"/>
      <c r="HM146" s="169"/>
      <c r="HN146" s="169"/>
      <c r="HO146" s="169"/>
      <c r="HP146" s="170"/>
      <c r="HQ146" s="121"/>
      <c r="HR146" s="125"/>
      <c r="HS146" s="153"/>
      <c r="HT146" s="125"/>
      <c r="HU146" s="125"/>
      <c r="HV146" s="125"/>
      <c r="HW146" s="125"/>
      <c r="HX146" s="125"/>
      <c r="HY146" s="125"/>
      <c r="HZ146" s="168"/>
      <c r="IA146" s="168"/>
      <c r="IB146" s="168"/>
      <c r="IC146" s="153"/>
      <c r="ID146" s="153"/>
      <c r="IE146" s="168"/>
      <c r="IF146" s="168"/>
      <c r="IG146" s="168"/>
      <c r="IH146" s="154"/>
      <c r="II146" s="154"/>
      <c r="IJ146" s="169"/>
      <c r="IK146" s="169"/>
      <c r="IL146" s="169"/>
      <c r="IM146" s="169"/>
      <c r="IN146" s="169"/>
      <c r="IO146" s="169"/>
      <c r="IP146" s="169"/>
      <c r="IQ146" s="169"/>
      <c r="IR146" s="170"/>
      <c r="IS146" s="121"/>
      <c r="IT146" s="125"/>
      <c r="IU146" s="153"/>
      <c r="IV146" s="125"/>
    </row>
    <row r="147" spans="1:256" ht="14.25">
      <c r="A147" s="121"/>
      <c r="B147" s="125"/>
      <c r="C147" s="153"/>
      <c r="D147" s="125"/>
      <c r="E147" s="125"/>
      <c r="F147" s="125"/>
      <c r="G147" s="125"/>
      <c r="H147" s="125"/>
      <c r="I147" s="125"/>
      <c r="J147" s="122"/>
      <c r="K147" s="122"/>
      <c r="L147" s="122"/>
      <c r="M147" s="125"/>
      <c r="N147" s="125"/>
      <c r="O147" s="153"/>
      <c r="P147" s="122"/>
      <c r="Q147" s="125"/>
      <c r="R147" s="125"/>
      <c r="S147" s="125"/>
      <c r="T147" s="125"/>
      <c r="U147" s="125"/>
      <c r="V147" s="125"/>
      <c r="W147" s="125"/>
      <c r="X147" s="125"/>
      <c r="Y147" s="125"/>
      <c r="Z147" s="125"/>
      <c r="AA147" s="152"/>
      <c r="AB147" s="120"/>
      <c r="AC147" s="121"/>
      <c r="AD147" s="165"/>
      <c r="AE147" s="7"/>
      <c r="AF147" s="165"/>
      <c r="AG147" s="165"/>
      <c r="AH147" s="165"/>
      <c r="AI147" s="165"/>
      <c r="AJ147" s="165"/>
      <c r="AK147" s="165"/>
      <c r="AL147" s="160"/>
      <c r="AM147" s="160"/>
      <c r="AN147" s="160"/>
      <c r="AO147" s="165"/>
      <c r="AP147" s="165"/>
      <c r="AQ147" s="7"/>
      <c r="AR147" s="160"/>
      <c r="AS147" s="165"/>
      <c r="AT147" s="165"/>
      <c r="AU147" s="165"/>
      <c r="AV147" s="165"/>
      <c r="AW147" s="165"/>
      <c r="AX147" s="165"/>
      <c r="AY147" s="165"/>
      <c r="AZ147" s="165"/>
      <c r="BA147" s="165"/>
      <c r="BB147" s="165"/>
      <c r="BC147" s="166"/>
      <c r="BD147" s="165"/>
      <c r="BE147" s="160"/>
      <c r="BF147" s="165"/>
      <c r="BG147" s="7"/>
      <c r="BH147" s="165"/>
      <c r="BI147" s="165"/>
      <c r="BJ147" s="165"/>
      <c r="BK147" s="165"/>
      <c r="BL147" s="165"/>
      <c r="BM147" s="165"/>
      <c r="BN147" s="160"/>
      <c r="BO147" s="160"/>
      <c r="BP147" s="160"/>
      <c r="BQ147" s="165"/>
      <c r="BR147" s="165"/>
      <c r="BS147" s="7"/>
      <c r="BT147" s="160"/>
      <c r="BU147" s="165"/>
      <c r="BV147" s="165"/>
      <c r="BW147" s="165"/>
      <c r="BX147" s="165"/>
      <c r="BY147" s="165"/>
      <c r="BZ147" s="165"/>
      <c r="CA147" s="165"/>
      <c r="CB147" s="165"/>
      <c r="CC147" s="165"/>
      <c r="CD147" s="165"/>
      <c r="CE147" s="166"/>
      <c r="CF147" s="165"/>
      <c r="CG147" s="160"/>
      <c r="CH147" s="125"/>
      <c r="CI147" s="153"/>
      <c r="CJ147" s="125"/>
      <c r="CK147" s="125"/>
      <c r="CL147" s="125"/>
      <c r="CM147" s="125"/>
      <c r="CN147" s="125"/>
      <c r="CO147" s="125"/>
      <c r="CP147" s="122"/>
      <c r="CQ147" s="122"/>
      <c r="CR147" s="122"/>
      <c r="CS147" s="125"/>
      <c r="CT147" s="125"/>
      <c r="CU147" s="153"/>
      <c r="CV147" s="122"/>
      <c r="CW147" s="125"/>
      <c r="CX147" s="125"/>
      <c r="CY147" s="125"/>
      <c r="CZ147" s="125"/>
      <c r="DA147" s="125"/>
      <c r="DB147" s="125"/>
      <c r="DC147" s="125"/>
      <c r="DD147" s="125"/>
      <c r="DE147" s="125"/>
      <c r="DF147" s="125"/>
      <c r="DG147" s="152"/>
      <c r="DH147" s="120"/>
      <c r="DI147" s="121"/>
      <c r="DJ147" s="125"/>
      <c r="DK147" s="153"/>
      <c r="DL147" s="125"/>
      <c r="DM147" s="125"/>
      <c r="DN147" s="125"/>
      <c r="DO147" s="125"/>
      <c r="DP147" s="125"/>
      <c r="DQ147" s="125"/>
      <c r="DR147" s="122"/>
      <c r="DS147" s="122"/>
      <c r="DT147" s="122"/>
      <c r="DU147" s="125"/>
      <c r="DV147" s="125"/>
      <c r="DW147" s="153"/>
      <c r="DX147" s="122"/>
      <c r="DY147" s="125"/>
      <c r="DZ147" s="125"/>
      <c r="EA147" s="125"/>
      <c r="EB147" s="125"/>
      <c r="EC147" s="125"/>
      <c r="ED147" s="125"/>
      <c r="EE147" s="125"/>
      <c r="EF147" s="125"/>
      <c r="EG147" s="125"/>
      <c r="EH147" s="125"/>
      <c r="EI147" s="152"/>
      <c r="EJ147" s="120"/>
      <c r="EK147" s="121"/>
      <c r="EL147" s="125"/>
      <c r="EM147" s="153"/>
      <c r="EN147" s="125"/>
      <c r="EO147" s="125"/>
      <c r="EP147" s="125"/>
      <c r="EQ147" s="125"/>
      <c r="ER147" s="125"/>
      <c r="ES147" s="125"/>
      <c r="ET147" s="122"/>
      <c r="EU147" s="122"/>
      <c r="EV147" s="122"/>
      <c r="EW147" s="125"/>
      <c r="EX147" s="125"/>
      <c r="EY147" s="153"/>
      <c r="EZ147" s="122"/>
      <c r="FA147" s="125"/>
      <c r="FB147" s="125"/>
      <c r="FC147" s="125"/>
      <c r="FD147" s="125"/>
      <c r="FE147" s="125"/>
      <c r="FF147" s="125"/>
      <c r="FG147" s="125"/>
      <c r="FH147" s="125"/>
      <c r="FI147" s="125"/>
      <c r="FJ147" s="125"/>
      <c r="FK147" s="152"/>
      <c r="FL147" s="120"/>
      <c r="FM147" s="121"/>
      <c r="FN147" s="125"/>
      <c r="FO147" s="153"/>
      <c r="FP147" s="125"/>
      <c r="FQ147" s="125"/>
      <c r="FR147" s="125"/>
      <c r="FS147" s="125"/>
      <c r="FT147" s="125"/>
      <c r="FU147" s="125"/>
      <c r="FV147" s="122"/>
      <c r="FW147" s="122"/>
      <c r="FX147" s="122"/>
      <c r="FY147" s="125"/>
      <c r="FZ147" s="125"/>
      <c r="GA147" s="153"/>
      <c r="GB147" s="122"/>
      <c r="GC147" s="125"/>
      <c r="GD147" s="125"/>
      <c r="GE147" s="125"/>
      <c r="GF147" s="125"/>
      <c r="GG147" s="125"/>
      <c r="GH147" s="125"/>
      <c r="GI147" s="125"/>
      <c r="GJ147" s="125"/>
      <c r="GK147" s="125"/>
      <c r="GL147" s="125"/>
      <c r="GM147" s="152"/>
      <c r="GN147" s="120"/>
      <c r="GO147" s="121"/>
      <c r="GP147" s="125"/>
      <c r="GQ147" s="153"/>
      <c r="GR147" s="125"/>
      <c r="GS147" s="125"/>
      <c r="GT147" s="125"/>
      <c r="GU147" s="125"/>
      <c r="GV147" s="125"/>
      <c r="GW147" s="125"/>
      <c r="GX147" s="122"/>
      <c r="GY147" s="122"/>
      <c r="GZ147" s="122"/>
      <c r="HA147" s="125"/>
      <c r="HB147" s="125"/>
      <c r="HC147" s="153"/>
      <c r="HD147" s="122"/>
      <c r="HE147" s="125"/>
      <c r="HF147" s="125"/>
      <c r="HG147" s="125"/>
      <c r="HH147" s="125"/>
      <c r="HI147" s="125"/>
      <c r="HJ147" s="125"/>
      <c r="HK147" s="125"/>
      <c r="HL147" s="125"/>
      <c r="HM147" s="125"/>
      <c r="HN147" s="125"/>
      <c r="HO147" s="152"/>
      <c r="HP147" s="120"/>
      <c r="HQ147" s="121"/>
      <c r="HR147" s="125"/>
      <c r="HS147" s="153"/>
      <c r="HT147" s="125"/>
      <c r="HU147" s="125"/>
      <c r="HV147" s="125"/>
      <c r="HW147" s="125"/>
      <c r="HX147" s="125"/>
      <c r="HY147" s="125"/>
      <c r="HZ147" s="122"/>
      <c r="IA147" s="122"/>
      <c r="IB147" s="122"/>
      <c r="IC147" s="125"/>
      <c r="ID147" s="125"/>
      <c r="IE147" s="153"/>
      <c r="IF147" s="122"/>
      <c r="IG147" s="125"/>
      <c r="IH147" s="125"/>
      <c r="II147" s="125"/>
      <c r="IJ147" s="125"/>
      <c r="IK147" s="125"/>
      <c r="IL147" s="125"/>
      <c r="IM147" s="125"/>
      <c r="IN147" s="125"/>
      <c r="IO147" s="125"/>
      <c r="IP147" s="125"/>
      <c r="IQ147" s="152"/>
      <c r="IR147" s="120"/>
      <c r="IS147" s="121"/>
      <c r="IT147" s="125"/>
      <c r="IU147" s="153"/>
      <c r="IV147" s="125"/>
    </row>
    <row r="148" spans="1:256" ht="14.25">
      <c r="A148" s="121"/>
      <c r="B148" s="125"/>
      <c r="C148" s="153"/>
      <c r="D148" s="125"/>
      <c r="E148" s="125"/>
      <c r="F148" s="125"/>
      <c r="G148" s="125"/>
      <c r="H148" s="125"/>
      <c r="I148" s="125"/>
      <c r="J148" s="122"/>
      <c r="K148" s="122"/>
      <c r="L148" s="122"/>
      <c r="M148" s="125"/>
      <c r="N148" s="125"/>
      <c r="O148" s="153"/>
      <c r="P148" s="122"/>
      <c r="Q148" s="122"/>
      <c r="R148" s="122"/>
      <c r="S148" s="122"/>
      <c r="T148" s="122"/>
      <c r="U148" s="122"/>
      <c r="V148" s="122"/>
      <c r="W148" s="122"/>
      <c r="X148" s="122"/>
      <c r="Y148" s="122"/>
      <c r="Z148" s="122"/>
      <c r="AA148" s="152"/>
      <c r="AB148" s="123"/>
      <c r="AC148" s="121"/>
      <c r="AD148" s="165"/>
      <c r="AE148" s="7"/>
      <c r="AF148" s="165"/>
      <c r="AG148" s="165"/>
      <c r="AH148" s="165"/>
      <c r="AI148" s="165"/>
      <c r="AJ148" s="165"/>
      <c r="AK148" s="165"/>
      <c r="AL148" s="160"/>
      <c r="AM148" s="160"/>
      <c r="AN148" s="160"/>
      <c r="AO148" s="165"/>
      <c r="AP148" s="165"/>
      <c r="AQ148" s="7"/>
      <c r="AR148" s="160"/>
      <c r="AS148" s="160"/>
      <c r="AT148" s="160"/>
      <c r="AU148" s="160"/>
      <c r="AV148" s="160"/>
      <c r="AW148" s="160"/>
      <c r="AX148" s="160"/>
      <c r="AY148" s="160"/>
      <c r="AZ148" s="160"/>
      <c r="BA148" s="160"/>
      <c r="BB148" s="160"/>
      <c r="BC148" s="166"/>
      <c r="BD148" s="160"/>
      <c r="BE148" s="160"/>
      <c r="BF148" s="165"/>
      <c r="BG148" s="7"/>
      <c r="BH148" s="165"/>
      <c r="BI148" s="165"/>
      <c r="BJ148" s="165"/>
      <c r="BK148" s="165"/>
      <c r="BL148" s="165"/>
      <c r="BM148" s="165"/>
      <c r="BN148" s="160"/>
      <c r="BO148" s="160"/>
      <c r="BP148" s="160"/>
      <c r="BQ148" s="165"/>
      <c r="BR148" s="165"/>
      <c r="BS148" s="7"/>
      <c r="BT148" s="160"/>
      <c r="BU148" s="160"/>
      <c r="BV148" s="160"/>
      <c r="BW148" s="160"/>
      <c r="BX148" s="160"/>
      <c r="BY148" s="160"/>
      <c r="BZ148" s="160"/>
      <c r="CA148" s="160"/>
      <c r="CB148" s="160"/>
      <c r="CC148" s="160"/>
      <c r="CD148" s="160"/>
      <c r="CE148" s="166"/>
      <c r="CF148" s="160"/>
      <c r="CG148" s="160"/>
      <c r="CH148" s="125"/>
      <c r="CI148" s="153"/>
      <c r="CJ148" s="125"/>
      <c r="CK148" s="125"/>
      <c r="CL148" s="125"/>
      <c r="CM148" s="125"/>
      <c r="CN148" s="125"/>
      <c r="CO148" s="125"/>
      <c r="CP148" s="122"/>
      <c r="CQ148" s="122"/>
      <c r="CR148" s="122"/>
      <c r="CS148" s="125"/>
      <c r="CT148" s="125"/>
      <c r="CU148" s="153"/>
      <c r="CV148" s="122"/>
      <c r="CW148" s="122"/>
      <c r="CX148" s="122"/>
      <c r="CY148" s="122"/>
      <c r="CZ148" s="122"/>
      <c r="DA148" s="122"/>
      <c r="DB148" s="122"/>
      <c r="DC148" s="122"/>
      <c r="DD148" s="122"/>
      <c r="DE148" s="122"/>
      <c r="DF148" s="122"/>
      <c r="DG148" s="152"/>
      <c r="DH148" s="123"/>
      <c r="DI148" s="121"/>
      <c r="DJ148" s="125"/>
      <c r="DK148" s="153"/>
      <c r="DL148" s="125"/>
      <c r="DM148" s="125"/>
      <c r="DN148" s="125"/>
      <c r="DO148" s="125"/>
      <c r="DP148" s="125"/>
      <c r="DQ148" s="125"/>
      <c r="DR148" s="122"/>
      <c r="DS148" s="122"/>
      <c r="DT148" s="122"/>
      <c r="DU148" s="125"/>
      <c r="DV148" s="125"/>
      <c r="DW148" s="153"/>
      <c r="DX148" s="122"/>
      <c r="DY148" s="122"/>
      <c r="DZ148" s="122"/>
      <c r="EA148" s="122"/>
      <c r="EB148" s="122"/>
      <c r="EC148" s="122"/>
      <c r="ED148" s="122"/>
      <c r="EE148" s="122"/>
      <c r="EF148" s="122"/>
      <c r="EG148" s="122"/>
      <c r="EH148" s="122"/>
      <c r="EI148" s="152"/>
      <c r="EJ148" s="123"/>
      <c r="EK148" s="121"/>
      <c r="EL148" s="125"/>
      <c r="EM148" s="153"/>
      <c r="EN148" s="125"/>
      <c r="EO148" s="125"/>
      <c r="EP148" s="125"/>
      <c r="EQ148" s="125"/>
      <c r="ER148" s="125"/>
      <c r="ES148" s="125"/>
      <c r="ET148" s="122"/>
      <c r="EU148" s="122"/>
      <c r="EV148" s="122"/>
      <c r="EW148" s="125"/>
      <c r="EX148" s="125"/>
      <c r="EY148" s="153"/>
      <c r="EZ148" s="122"/>
      <c r="FA148" s="122"/>
      <c r="FB148" s="122"/>
      <c r="FC148" s="122"/>
      <c r="FD148" s="122"/>
      <c r="FE148" s="122"/>
      <c r="FF148" s="122"/>
      <c r="FG148" s="122"/>
      <c r="FH148" s="122"/>
      <c r="FI148" s="122"/>
      <c r="FJ148" s="122"/>
      <c r="FK148" s="152"/>
      <c r="FL148" s="123"/>
      <c r="FM148" s="121"/>
      <c r="FN148" s="125"/>
      <c r="FO148" s="153"/>
      <c r="FP148" s="125"/>
      <c r="FQ148" s="125"/>
      <c r="FR148" s="125"/>
      <c r="FS148" s="125"/>
      <c r="FT148" s="125"/>
      <c r="FU148" s="125"/>
      <c r="FV148" s="122"/>
      <c r="FW148" s="122"/>
      <c r="FX148" s="122"/>
      <c r="FY148" s="125"/>
      <c r="FZ148" s="125"/>
      <c r="GA148" s="153"/>
      <c r="GB148" s="122"/>
      <c r="GC148" s="122"/>
      <c r="GD148" s="122"/>
      <c r="GE148" s="122"/>
      <c r="GF148" s="122"/>
      <c r="GG148" s="122"/>
      <c r="GH148" s="122"/>
      <c r="GI148" s="122"/>
      <c r="GJ148" s="122"/>
      <c r="GK148" s="122"/>
      <c r="GL148" s="122"/>
      <c r="GM148" s="152"/>
      <c r="GN148" s="123"/>
      <c r="GO148" s="121"/>
      <c r="GP148" s="125"/>
      <c r="GQ148" s="153"/>
      <c r="GR148" s="125"/>
      <c r="GS148" s="125"/>
      <c r="GT148" s="125"/>
      <c r="GU148" s="125"/>
      <c r="GV148" s="125"/>
      <c r="GW148" s="125"/>
      <c r="GX148" s="122"/>
      <c r="GY148" s="122"/>
      <c r="GZ148" s="122"/>
      <c r="HA148" s="125"/>
      <c r="HB148" s="125"/>
      <c r="HC148" s="153"/>
      <c r="HD148" s="122"/>
      <c r="HE148" s="122"/>
      <c r="HF148" s="122"/>
      <c r="HG148" s="122"/>
      <c r="HH148" s="122"/>
      <c r="HI148" s="122"/>
      <c r="HJ148" s="122"/>
      <c r="HK148" s="122"/>
      <c r="HL148" s="122"/>
      <c r="HM148" s="122"/>
      <c r="HN148" s="122"/>
      <c r="HO148" s="152"/>
      <c r="HP148" s="123"/>
      <c r="HQ148" s="121"/>
      <c r="HR148" s="125"/>
      <c r="HS148" s="153"/>
      <c r="HT148" s="125"/>
      <c r="HU148" s="125"/>
      <c r="HV148" s="125"/>
      <c r="HW148" s="125"/>
      <c r="HX148" s="125"/>
      <c r="HY148" s="125"/>
      <c r="HZ148" s="122"/>
      <c r="IA148" s="122"/>
      <c r="IB148" s="122"/>
      <c r="IC148" s="125"/>
      <c r="ID148" s="125"/>
      <c r="IE148" s="153"/>
      <c r="IF148" s="122"/>
      <c r="IG148" s="122"/>
      <c r="IH148" s="122"/>
      <c r="II148" s="122"/>
      <c r="IJ148" s="122"/>
      <c r="IK148" s="122"/>
      <c r="IL148" s="122"/>
      <c r="IM148" s="122"/>
      <c r="IN148" s="122"/>
      <c r="IO148" s="122"/>
      <c r="IP148" s="122"/>
      <c r="IQ148" s="152"/>
      <c r="IR148" s="123"/>
      <c r="IS148" s="121"/>
      <c r="IT148" s="125"/>
      <c r="IU148" s="153"/>
      <c r="IV148" s="125"/>
    </row>
  </sheetData>
  <sheetProtection/>
  <protectedRanges>
    <protectedRange sqref="V12:V129" name="Rango5"/>
    <protectedRange sqref="T12:T129" name="Rango4"/>
    <protectedRange sqref="R12:R129" name="Rango1"/>
    <protectedRange sqref="W12:W129" name="Rango2"/>
    <protectedRange sqref="Y12:AA129" name="Rango3"/>
  </protectedRanges>
  <mergeCells count="594">
    <mergeCell ref="AA14:AA16"/>
    <mergeCell ref="AA17:AA18"/>
    <mergeCell ref="AA22:AA23"/>
    <mergeCell ref="A37:A42"/>
    <mergeCell ref="B37:B42"/>
    <mergeCell ref="C37:C42"/>
    <mergeCell ref="D37:D42"/>
    <mergeCell ref="V37:V42"/>
    <mergeCell ref="M33:M36"/>
    <mergeCell ref="A33:A36"/>
    <mergeCell ref="G50:G52"/>
    <mergeCell ref="G87:G88"/>
    <mergeCell ref="A77:A78"/>
    <mergeCell ref="B53:B65"/>
    <mergeCell ref="F37:F42"/>
    <mergeCell ref="G37:G42"/>
    <mergeCell ref="G74:G76"/>
    <mergeCell ref="G72:G73"/>
    <mergeCell ref="G69:G71"/>
    <mergeCell ref="C74:C76"/>
    <mergeCell ref="V53:V65"/>
    <mergeCell ref="D77:D78"/>
    <mergeCell ref="H77:H78"/>
    <mergeCell ref="G77:G78"/>
    <mergeCell ref="N45:N52"/>
    <mergeCell ref="I37:I42"/>
    <mergeCell ref="V74:V76"/>
    <mergeCell ref="J77:J78"/>
    <mergeCell ref="J69:J71"/>
    <mergeCell ref="F77:F78"/>
    <mergeCell ref="B122:B125"/>
    <mergeCell ref="C122:C125"/>
    <mergeCell ref="D122:D125"/>
    <mergeCell ref="E122:E125"/>
    <mergeCell ref="E87:E88"/>
    <mergeCell ref="J87:J88"/>
    <mergeCell ref="E96:E98"/>
    <mergeCell ref="G96:G98"/>
    <mergeCell ref="B90:B91"/>
    <mergeCell ref="C90:C91"/>
    <mergeCell ref="L6:AB6"/>
    <mergeCell ref="L8:N8"/>
    <mergeCell ref="D9:F9"/>
    <mergeCell ref="A7:G7"/>
    <mergeCell ref="I9:K9"/>
    <mergeCell ref="A8:K8"/>
    <mergeCell ref="O8:Q8"/>
    <mergeCell ref="M53:M67"/>
    <mergeCell ref="L80:L86"/>
    <mergeCell ref="M37:M44"/>
    <mergeCell ref="K87:K88"/>
    <mergeCell ref="K77:K78"/>
    <mergeCell ref="K69:K71"/>
    <mergeCell ref="K50:K52"/>
    <mergeCell ref="M45:M52"/>
    <mergeCell ref="A122:A125"/>
    <mergeCell ref="A1:B4"/>
    <mergeCell ref="J99:J100"/>
    <mergeCell ref="G53:G65"/>
    <mergeCell ref="X19:X25"/>
    <mergeCell ref="X26:X27"/>
    <mergeCell ref="X90:X91"/>
    <mergeCell ref="X92:X94"/>
    <mergeCell ref="X96:X98"/>
    <mergeCell ref="X99:X100"/>
    <mergeCell ref="T102:T104"/>
    <mergeCell ref="AB69:AB73"/>
    <mergeCell ref="V77:V78"/>
    <mergeCell ref="W122:W125"/>
    <mergeCell ref="W126:W129"/>
    <mergeCell ref="X72:X73"/>
    <mergeCell ref="X74:X76"/>
    <mergeCell ref="X81:X84"/>
    <mergeCell ref="X87:X88"/>
    <mergeCell ref="T81:T84"/>
    <mergeCell ref="N80:N86"/>
    <mergeCell ref="L37:L44"/>
    <mergeCell ref="K37:K42"/>
    <mergeCell ref="K92:K94"/>
    <mergeCell ref="E37:E42"/>
    <mergeCell ref="N74:N79"/>
    <mergeCell ref="J81:J84"/>
    <mergeCell ref="N37:N44"/>
    <mergeCell ref="L74:L79"/>
    <mergeCell ref="K81:K84"/>
    <mergeCell ref="AB126:AB129"/>
    <mergeCell ref="E69:E71"/>
    <mergeCell ref="D69:D71"/>
    <mergeCell ref="C69:C71"/>
    <mergeCell ref="I115:I120"/>
    <mergeCell ref="L87:L89"/>
    <mergeCell ref="M80:M86"/>
    <mergeCell ref="N69:N73"/>
    <mergeCell ref="N126:N129"/>
    <mergeCell ref="M102:M105"/>
    <mergeCell ref="T126:T129"/>
    <mergeCell ref="U126:U129"/>
    <mergeCell ref="V126:V129"/>
    <mergeCell ref="V122:V125"/>
    <mergeCell ref="N122:N125"/>
    <mergeCell ref="I77:I78"/>
    <mergeCell ref="K90:K91"/>
    <mergeCell ref="K96:K98"/>
    <mergeCell ref="J96:J98"/>
    <mergeCell ref="N115:N121"/>
    <mergeCell ref="AB106:AB114"/>
    <mergeCell ref="N106:N114"/>
    <mergeCell ref="M106:M114"/>
    <mergeCell ref="L106:L114"/>
    <mergeCell ref="I106:I114"/>
    <mergeCell ref="T106:T114"/>
    <mergeCell ref="U106:U114"/>
    <mergeCell ref="K106:K114"/>
    <mergeCell ref="AB102:AB105"/>
    <mergeCell ref="J90:J91"/>
    <mergeCell ref="X77:X78"/>
    <mergeCell ref="H37:H42"/>
    <mergeCell ref="G33:G36"/>
    <mergeCell ref="L126:L129"/>
    <mergeCell ref="M126:M129"/>
    <mergeCell ref="AB37:AB44"/>
    <mergeCell ref="U37:U44"/>
    <mergeCell ref="N53:N67"/>
    <mergeCell ref="J50:J52"/>
    <mergeCell ref="F69:F71"/>
    <mergeCell ref="H69:H71"/>
    <mergeCell ref="J37:J42"/>
    <mergeCell ref="K74:K76"/>
    <mergeCell ref="J74:J76"/>
    <mergeCell ref="K53:K65"/>
    <mergeCell ref="I53:I65"/>
    <mergeCell ref="I50:I52"/>
    <mergeCell ref="I74:I76"/>
    <mergeCell ref="X53:X65"/>
    <mergeCell ref="X69:X71"/>
    <mergeCell ref="B69:B71"/>
    <mergeCell ref="A69:A71"/>
    <mergeCell ref="L45:L52"/>
    <mergeCell ref="F53:F65"/>
    <mergeCell ref="H53:H65"/>
    <mergeCell ref="J53:J65"/>
    <mergeCell ref="A53:A65"/>
    <mergeCell ref="L53:L67"/>
    <mergeCell ref="M74:M79"/>
    <mergeCell ref="H72:H73"/>
    <mergeCell ref="F74:F76"/>
    <mergeCell ref="E74:E76"/>
    <mergeCell ref="D74:D76"/>
    <mergeCell ref="E72:E73"/>
    <mergeCell ref="L69:L73"/>
    <mergeCell ref="J72:J73"/>
    <mergeCell ref="K72:K73"/>
    <mergeCell ref="H81:H84"/>
    <mergeCell ref="I81:I84"/>
    <mergeCell ref="C53:C65"/>
    <mergeCell ref="D53:D65"/>
    <mergeCell ref="E53:E65"/>
    <mergeCell ref="T72:T73"/>
    <mergeCell ref="I69:I71"/>
    <mergeCell ref="T77:T78"/>
    <mergeCell ref="T74:T76"/>
    <mergeCell ref="E77:E78"/>
    <mergeCell ref="G81:G84"/>
    <mergeCell ref="T69:T71"/>
    <mergeCell ref="F72:F73"/>
    <mergeCell ref="I72:I73"/>
    <mergeCell ref="H74:H76"/>
    <mergeCell ref="A72:A73"/>
    <mergeCell ref="B72:B73"/>
    <mergeCell ref="D72:D73"/>
    <mergeCell ref="D87:D88"/>
    <mergeCell ref="C72:C73"/>
    <mergeCell ref="C87:C88"/>
    <mergeCell ref="A74:A75"/>
    <mergeCell ref="B74:B76"/>
    <mergeCell ref="C77:C78"/>
    <mergeCell ref="A87:A88"/>
    <mergeCell ref="B77:B78"/>
    <mergeCell ref="M87:M89"/>
    <mergeCell ref="D90:D91"/>
    <mergeCell ref="A81:A84"/>
    <mergeCell ref="B81:B84"/>
    <mergeCell ref="C81:C84"/>
    <mergeCell ref="H90:H91"/>
    <mergeCell ref="A90:A91"/>
    <mergeCell ref="G90:G91"/>
    <mergeCell ref="I90:I91"/>
    <mergeCell ref="A92:A94"/>
    <mergeCell ref="B87:B88"/>
    <mergeCell ref="F87:F88"/>
    <mergeCell ref="E81:E84"/>
    <mergeCell ref="F81:F84"/>
    <mergeCell ref="F92:F94"/>
    <mergeCell ref="E90:E91"/>
    <mergeCell ref="F90:F91"/>
    <mergeCell ref="B92:B94"/>
    <mergeCell ref="D81:D84"/>
    <mergeCell ref="G122:G125"/>
    <mergeCell ref="V115:V120"/>
    <mergeCell ref="J106:J114"/>
    <mergeCell ref="H102:H104"/>
    <mergeCell ref="G106:G114"/>
    <mergeCell ref="L115:L121"/>
    <mergeCell ref="T115:T120"/>
    <mergeCell ref="V106:V114"/>
    <mergeCell ref="U122:U125"/>
    <mergeCell ref="M115:M121"/>
    <mergeCell ref="AB122:AB125"/>
    <mergeCell ref="U96:U101"/>
    <mergeCell ref="F99:F100"/>
    <mergeCell ref="M96:M101"/>
    <mergeCell ref="N96:N101"/>
    <mergeCell ref="I99:I100"/>
    <mergeCell ref="K115:K120"/>
    <mergeCell ref="F122:F125"/>
    <mergeCell ref="J122:J125"/>
    <mergeCell ref="J102:J104"/>
    <mergeCell ref="C106:C114"/>
    <mergeCell ref="I92:I94"/>
    <mergeCell ref="J92:J94"/>
    <mergeCell ref="D92:D94"/>
    <mergeCell ref="E92:E94"/>
    <mergeCell ref="N87:N89"/>
    <mergeCell ref="H92:H94"/>
    <mergeCell ref="I87:I88"/>
    <mergeCell ref="N102:N105"/>
    <mergeCell ref="L96:L101"/>
    <mergeCell ref="C99:C100"/>
    <mergeCell ref="D99:D100"/>
    <mergeCell ref="V99:V100"/>
    <mergeCell ref="T96:T98"/>
    <mergeCell ref="C92:C94"/>
    <mergeCell ref="T92:T94"/>
    <mergeCell ref="D96:D98"/>
    <mergeCell ref="G92:G94"/>
    <mergeCell ref="I96:I98"/>
    <mergeCell ref="E115:E120"/>
    <mergeCell ref="E102:E104"/>
    <mergeCell ref="F115:F120"/>
    <mergeCell ref="G115:G120"/>
    <mergeCell ref="E99:E100"/>
    <mergeCell ref="D106:D114"/>
    <mergeCell ref="D102:D104"/>
    <mergeCell ref="G99:G100"/>
    <mergeCell ref="A96:A98"/>
    <mergeCell ref="B96:B98"/>
    <mergeCell ref="A115:A120"/>
    <mergeCell ref="B115:B120"/>
    <mergeCell ref="B106:B114"/>
    <mergeCell ref="E106:E114"/>
    <mergeCell ref="F106:F114"/>
    <mergeCell ref="A106:A114"/>
    <mergeCell ref="D115:D120"/>
    <mergeCell ref="C96:C98"/>
    <mergeCell ref="F96:F98"/>
    <mergeCell ref="K99:K100"/>
    <mergeCell ref="A99:A100"/>
    <mergeCell ref="F102:F104"/>
    <mergeCell ref="B99:B100"/>
    <mergeCell ref="A102:A104"/>
    <mergeCell ref="B102:B104"/>
    <mergeCell ref="C102:C104"/>
    <mergeCell ref="H99:H100"/>
    <mergeCell ref="W115:W120"/>
    <mergeCell ref="V81:V84"/>
    <mergeCell ref="V87:V88"/>
    <mergeCell ref="H115:H120"/>
    <mergeCell ref="V96:V98"/>
    <mergeCell ref="V102:V104"/>
    <mergeCell ref="T90:T91"/>
    <mergeCell ref="W90:W91"/>
    <mergeCell ref="U87:U89"/>
    <mergeCell ref="V92:V94"/>
    <mergeCell ref="AB115:AB121"/>
    <mergeCell ref="AB33:AB36"/>
    <mergeCell ref="AB45:AB52"/>
    <mergeCell ref="U102:U105"/>
    <mergeCell ref="AB96:AB101"/>
    <mergeCell ref="AB87:AB89"/>
    <mergeCell ref="U53:U67"/>
    <mergeCell ref="AB80:AB86"/>
    <mergeCell ref="AB74:AB79"/>
    <mergeCell ref="AB90:AB95"/>
    <mergeCell ref="V50:V52"/>
    <mergeCell ref="V90:V91"/>
    <mergeCell ref="AB53:AB67"/>
    <mergeCell ref="H122:H125"/>
    <mergeCell ref="L122:L125"/>
    <mergeCell ref="I102:I104"/>
    <mergeCell ref="K122:K125"/>
    <mergeCell ref="I122:I125"/>
    <mergeCell ref="L102:L105"/>
    <mergeCell ref="H106:H114"/>
    <mergeCell ref="C126:C129"/>
    <mergeCell ref="D126:D129"/>
    <mergeCell ref="E126:E129"/>
    <mergeCell ref="F126:F129"/>
    <mergeCell ref="H87:H88"/>
    <mergeCell ref="G126:G129"/>
    <mergeCell ref="H126:H129"/>
    <mergeCell ref="G102:G104"/>
    <mergeCell ref="H96:H98"/>
    <mergeCell ref="C115:C120"/>
    <mergeCell ref="B33:B36"/>
    <mergeCell ref="C33:C36"/>
    <mergeCell ref="D33:D36"/>
    <mergeCell ref="E33:E36"/>
    <mergeCell ref="F33:F36"/>
    <mergeCell ref="E50:E52"/>
    <mergeCell ref="D50:D52"/>
    <mergeCell ref="F50:F52"/>
    <mergeCell ref="J33:J36"/>
    <mergeCell ref="K33:K36"/>
    <mergeCell ref="T33:T36"/>
    <mergeCell ref="V33:V36"/>
    <mergeCell ref="L33:L36"/>
    <mergeCell ref="U33:U36"/>
    <mergeCell ref="N33:N36"/>
    <mergeCell ref="H50:H52"/>
    <mergeCell ref="A126:A129"/>
    <mergeCell ref="B126:B129"/>
    <mergeCell ref="W106:W114"/>
    <mergeCell ref="T37:T42"/>
    <mergeCell ref="C50:C52"/>
    <mergeCell ref="B50:B52"/>
    <mergeCell ref="A50:A52"/>
    <mergeCell ref="T50:T52"/>
    <mergeCell ref="U45:U52"/>
    <mergeCell ref="V69:V71"/>
    <mergeCell ref="V130:V131"/>
    <mergeCell ref="U115:U121"/>
    <mergeCell ref="J115:J120"/>
    <mergeCell ref="T122:T125"/>
    <mergeCell ref="T99:T100"/>
    <mergeCell ref="L90:L95"/>
    <mergeCell ref="K102:K104"/>
    <mergeCell ref="U80:U86"/>
    <mergeCell ref="U69:U73"/>
    <mergeCell ref="H12:H16"/>
    <mergeCell ref="L12:L16"/>
    <mergeCell ref="M122:M125"/>
    <mergeCell ref="J135:L135"/>
    <mergeCell ref="O135:Q135"/>
    <mergeCell ref="I33:I36"/>
    <mergeCell ref="H33:H36"/>
    <mergeCell ref="I126:I129"/>
    <mergeCell ref="J126:J129"/>
    <mergeCell ref="K126:K129"/>
    <mergeCell ref="U12:U16"/>
    <mergeCell ref="V12:V16"/>
    <mergeCell ref="A144:AB144"/>
    <mergeCell ref="A12:A16"/>
    <mergeCell ref="B12:B16"/>
    <mergeCell ref="C12:C16"/>
    <mergeCell ref="D12:D16"/>
    <mergeCell ref="E14:E16"/>
    <mergeCell ref="F14:F16"/>
    <mergeCell ref="G12:G16"/>
    <mergeCell ref="AB12:AB16"/>
    <mergeCell ref="I14:I16"/>
    <mergeCell ref="J14:J16"/>
    <mergeCell ref="K14:K16"/>
    <mergeCell ref="P14:P16"/>
    <mergeCell ref="Q14:Q16"/>
    <mergeCell ref="M12:M16"/>
    <mergeCell ref="N12:N16"/>
    <mergeCell ref="T12:T16"/>
    <mergeCell ref="X12:X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P17:P18"/>
    <mergeCell ref="Q17:Q18"/>
    <mergeCell ref="W99:W100"/>
    <mergeCell ref="W102:W104"/>
    <mergeCell ref="U74:U79"/>
    <mergeCell ref="N90:N95"/>
    <mergeCell ref="T87:T88"/>
    <mergeCell ref="U90:U95"/>
    <mergeCell ref="C19:C25"/>
    <mergeCell ref="D19:D25"/>
    <mergeCell ref="G19:G25"/>
    <mergeCell ref="H19:H25"/>
    <mergeCell ref="L19:L25"/>
    <mergeCell ref="M19:M25"/>
    <mergeCell ref="T19:T25"/>
    <mergeCell ref="U19:U25"/>
    <mergeCell ref="V19:V25"/>
    <mergeCell ref="AB19:AB25"/>
    <mergeCell ref="U17:U18"/>
    <mergeCell ref="V17:V18"/>
    <mergeCell ref="AB17:AB18"/>
    <mergeCell ref="T17:T18"/>
    <mergeCell ref="W19:W25"/>
    <mergeCell ref="X17:X18"/>
    <mergeCell ref="A20:A25"/>
    <mergeCell ref="I22:I23"/>
    <mergeCell ref="J22:J23"/>
    <mergeCell ref="K22:K23"/>
    <mergeCell ref="P22:P23"/>
    <mergeCell ref="Q22:Q23"/>
    <mergeCell ref="E22:E23"/>
    <mergeCell ref="F22:F23"/>
    <mergeCell ref="N19:N25"/>
    <mergeCell ref="B19:B25"/>
    <mergeCell ref="A26:A27"/>
    <mergeCell ref="B26:B27"/>
    <mergeCell ref="C26:C27"/>
    <mergeCell ref="D26:D27"/>
    <mergeCell ref="G26:G27"/>
    <mergeCell ref="H26:H27"/>
    <mergeCell ref="L26:L27"/>
    <mergeCell ref="M26:M27"/>
    <mergeCell ref="N26:N27"/>
    <mergeCell ref="T26:T27"/>
    <mergeCell ref="U26:U27"/>
    <mergeCell ref="W96:W98"/>
    <mergeCell ref="M90:M95"/>
    <mergeCell ref="T53:T65"/>
    <mergeCell ref="V72:V73"/>
    <mergeCell ref="M69:M73"/>
    <mergeCell ref="V26:V27"/>
    <mergeCell ref="AB26:AB27"/>
    <mergeCell ref="A29:A32"/>
    <mergeCell ref="B29:B32"/>
    <mergeCell ref="C29:C32"/>
    <mergeCell ref="D29:D32"/>
    <mergeCell ref="G29:G32"/>
    <mergeCell ref="H29:H32"/>
    <mergeCell ref="L29:L32"/>
    <mergeCell ref="M29:M32"/>
    <mergeCell ref="N29:N32"/>
    <mergeCell ref="T29:T32"/>
    <mergeCell ref="U29:U32"/>
    <mergeCell ref="V29:V32"/>
    <mergeCell ref="AB29:AB32"/>
    <mergeCell ref="W92:W94"/>
    <mergeCell ref="X29:X32"/>
    <mergeCell ref="X33:X36"/>
    <mergeCell ref="X37:X42"/>
    <mergeCell ref="X50:X52"/>
    <mergeCell ref="R10:R11"/>
    <mergeCell ref="T10:T11"/>
    <mergeCell ref="U10:U11"/>
    <mergeCell ref="V10:V11"/>
    <mergeCell ref="W10:W11"/>
    <mergeCell ref="Y10:Y11"/>
    <mergeCell ref="Z10:Z11"/>
    <mergeCell ref="AA10:AA11"/>
    <mergeCell ref="R8:S8"/>
    <mergeCell ref="Y8:Z8"/>
    <mergeCell ref="T8:X8"/>
    <mergeCell ref="A9:A11"/>
    <mergeCell ref="B9:B11"/>
    <mergeCell ref="C9:C11"/>
    <mergeCell ref="D10:D11"/>
    <mergeCell ref="E10:E11"/>
    <mergeCell ref="N10:N11"/>
    <mergeCell ref="O10:O11"/>
    <mergeCell ref="P10:P11"/>
    <mergeCell ref="Q10:Q11"/>
    <mergeCell ref="F10:F11"/>
    <mergeCell ref="G9:G11"/>
    <mergeCell ref="H9:H11"/>
    <mergeCell ref="I10:I11"/>
    <mergeCell ref="J10:J11"/>
    <mergeCell ref="K10:K11"/>
    <mergeCell ref="W17:W18"/>
    <mergeCell ref="AB10:AB11"/>
    <mergeCell ref="C1:AA1"/>
    <mergeCell ref="C3:AA3"/>
    <mergeCell ref="C4:AA4"/>
    <mergeCell ref="A5:G5"/>
    <mergeCell ref="A6:J6"/>
    <mergeCell ref="H5:M5"/>
    <mergeCell ref="L10:L11"/>
    <mergeCell ref="M10:M11"/>
    <mergeCell ref="W53:W65"/>
    <mergeCell ref="W130:W131"/>
    <mergeCell ref="X130:X131"/>
    <mergeCell ref="R14:R16"/>
    <mergeCell ref="S14:S16"/>
    <mergeCell ref="R17:R18"/>
    <mergeCell ref="S17:S18"/>
    <mergeCell ref="R22:R23"/>
    <mergeCell ref="S22:S23"/>
    <mergeCell ref="W12:W16"/>
    <mergeCell ref="W72:W73"/>
    <mergeCell ref="W74:W76"/>
    <mergeCell ref="W81:W84"/>
    <mergeCell ref="W87:W88"/>
    <mergeCell ref="W77:W78"/>
    <mergeCell ref="W26:W27"/>
    <mergeCell ref="W29:W32"/>
    <mergeCell ref="W33:W36"/>
    <mergeCell ref="W37:W42"/>
    <mergeCell ref="W50:W52"/>
    <mergeCell ref="BX135:CF135"/>
    <mergeCell ref="CP135:CR135"/>
    <mergeCell ref="CU135:CW135"/>
    <mergeCell ref="N5:AB5"/>
    <mergeCell ref="X102:X104"/>
    <mergeCell ref="X106:X114"/>
    <mergeCell ref="X115:X120"/>
    <mergeCell ref="X122:X125"/>
    <mergeCell ref="X126:X129"/>
    <mergeCell ref="W69:W71"/>
    <mergeCell ref="J140:L140"/>
    <mergeCell ref="AL135:AN135"/>
    <mergeCell ref="AQ135:AS135"/>
    <mergeCell ref="AV135:BD135"/>
    <mergeCell ref="BN135:BP135"/>
    <mergeCell ref="BS135:BU135"/>
    <mergeCell ref="T135:AB135"/>
    <mergeCell ref="O140:Q140"/>
    <mergeCell ref="CZ135:DH135"/>
    <mergeCell ref="DR135:DT135"/>
    <mergeCell ref="DW135:DY135"/>
    <mergeCell ref="EB135:EJ135"/>
    <mergeCell ref="ET135:EV135"/>
    <mergeCell ref="EY135:FA135"/>
    <mergeCell ref="FD135:FL135"/>
    <mergeCell ref="FV135:FX135"/>
    <mergeCell ref="GA135:GC135"/>
    <mergeCell ref="GF135:GN135"/>
    <mergeCell ref="GX135:GZ135"/>
    <mergeCell ref="HC135:HE135"/>
    <mergeCell ref="HH135:HP135"/>
    <mergeCell ref="HZ135:IB135"/>
    <mergeCell ref="IE135:IG135"/>
    <mergeCell ref="IJ135:IR135"/>
    <mergeCell ref="AL140:AN140"/>
    <mergeCell ref="AQ140:AS140"/>
    <mergeCell ref="BN140:BP140"/>
    <mergeCell ref="BS140:BU140"/>
    <mergeCell ref="CP140:CR140"/>
    <mergeCell ref="CU140:CW140"/>
    <mergeCell ref="DR140:DT140"/>
    <mergeCell ref="DW140:DY140"/>
    <mergeCell ref="ET140:EV140"/>
    <mergeCell ref="EY140:FA140"/>
    <mergeCell ref="FV140:FX140"/>
    <mergeCell ref="GA140:GC140"/>
    <mergeCell ref="GX140:GZ140"/>
    <mergeCell ref="HC140:HE140"/>
    <mergeCell ref="HZ140:IB140"/>
    <mergeCell ref="IE140:IG140"/>
    <mergeCell ref="AC144:BD144"/>
    <mergeCell ref="BE144:CF144"/>
    <mergeCell ref="CG144:DH144"/>
    <mergeCell ref="DI144:EJ144"/>
    <mergeCell ref="EK144:FL144"/>
    <mergeCell ref="FM144:GN144"/>
    <mergeCell ref="GO144:HP144"/>
    <mergeCell ref="HQ144:IR144"/>
    <mergeCell ref="IS144:IV144"/>
    <mergeCell ref="J146:L146"/>
    <mergeCell ref="O146:Q146"/>
    <mergeCell ref="T146:AB146"/>
    <mergeCell ref="AL146:AN146"/>
    <mergeCell ref="AQ146:AS146"/>
    <mergeCell ref="AV146:BD146"/>
    <mergeCell ref="BN146:BP146"/>
    <mergeCell ref="BS146:BU146"/>
    <mergeCell ref="BX146:CF146"/>
    <mergeCell ref="CP146:CR146"/>
    <mergeCell ref="CU146:CW146"/>
    <mergeCell ref="CZ146:DH146"/>
    <mergeCell ref="DR146:DT146"/>
    <mergeCell ref="DW146:DY146"/>
    <mergeCell ref="EB146:EJ146"/>
    <mergeCell ref="ET146:EV146"/>
    <mergeCell ref="EY146:FA146"/>
    <mergeCell ref="FD146:FL146"/>
    <mergeCell ref="FV146:FX146"/>
    <mergeCell ref="IE146:IG146"/>
    <mergeCell ref="IJ146:IR146"/>
    <mergeCell ref="GA146:GC146"/>
    <mergeCell ref="GF146:GN146"/>
    <mergeCell ref="GX146:GZ146"/>
    <mergeCell ref="HC146:HE146"/>
    <mergeCell ref="HH146:HP146"/>
    <mergeCell ref="HZ146:IB146"/>
  </mergeCells>
  <conditionalFormatting sqref="S12:S14 S17 S19:S22 S24:S133">
    <cfRule type="colorScale" priority="2" dxfId="0">
      <colorScale>
        <cfvo type="percent" val="25"/>
        <cfvo type="percent" val="50"/>
        <cfvo type="percent" val="100"/>
        <color rgb="FFFF0000"/>
        <color rgb="FFFFFF00"/>
        <color rgb="FF92D050"/>
      </colorScale>
    </cfRule>
  </conditionalFormatting>
  <conditionalFormatting sqref="X12:X133">
    <cfRule type="colorScale" priority="1" dxfId="0">
      <colorScale>
        <cfvo type="percent" val="25"/>
        <cfvo type="percent" val="50"/>
        <cfvo type="percent" val="100"/>
        <color rgb="FFFF0000"/>
        <color rgb="FFFFFF00"/>
        <color rgb="FF92D050"/>
      </colorScale>
    </cfRule>
  </conditionalFormatting>
  <printOptions/>
  <pageMargins left="0.3937007874015748" right="0.3937007874015748" top="0.3937007874015748" bottom="0.3937007874015748" header="0.2755905511811024" footer="0.31496062992125984"/>
  <pageSetup fitToHeight="0" fitToWidth="1" horizontalDpi="600" verticalDpi="600" orientation="landscape" paperSize="5" scale="21" r:id="rId4"/>
  <drawing r:id="rId3"/>
  <legacyDrawing r:id="rId2"/>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selection activeCell="F71" sqref="F71:F77"/>
    </sheetView>
  </sheetViews>
  <sheetFormatPr defaultColWidth="11.421875" defaultRowHeight="12.75"/>
  <cols>
    <col min="1" max="1" width="25.140625" style="3" customWidth="1"/>
    <col min="2" max="2" width="33.140625" style="5" customWidth="1"/>
    <col min="3" max="3" width="17.421875" style="5" hidden="1" customWidth="1"/>
    <col min="4" max="4" width="28.140625" style="5" hidden="1" customWidth="1"/>
    <col min="5" max="5" width="23.00390625" style="5" hidden="1" customWidth="1"/>
    <col min="6" max="6" width="19.421875" style="5" customWidth="1"/>
    <col min="7" max="7" width="30.140625" style="3" hidden="1" customWidth="1"/>
    <col min="8" max="8" width="17.00390625" style="5" hidden="1" customWidth="1"/>
    <col min="9" max="9" width="21.00390625" style="11" customWidth="1"/>
    <col min="10" max="10" width="22.8515625" style="11" customWidth="1"/>
    <col min="11" max="11" width="19.57421875" style="11" customWidth="1"/>
  </cols>
  <sheetData>
    <row r="1" spans="1:11" ht="90" thickBot="1">
      <c r="A1" s="333" t="s">
        <v>6</v>
      </c>
      <c r="B1" s="335" t="s">
        <v>33</v>
      </c>
      <c r="C1" s="333" t="s">
        <v>32</v>
      </c>
      <c r="D1" s="337" t="s">
        <v>31</v>
      </c>
      <c r="E1" s="327" t="s">
        <v>385</v>
      </c>
      <c r="F1" s="58" t="s">
        <v>387</v>
      </c>
      <c r="G1" s="339" t="s">
        <v>8</v>
      </c>
      <c r="H1" s="339" t="s">
        <v>1</v>
      </c>
      <c r="I1" s="339" t="s">
        <v>10</v>
      </c>
      <c r="J1" s="327" t="s">
        <v>388</v>
      </c>
      <c r="K1" s="58" t="s">
        <v>387</v>
      </c>
    </row>
    <row r="2" spans="1:11" ht="64.5" thickBot="1">
      <c r="A2" s="334"/>
      <c r="B2" s="336"/>
      <c r="C2" s="334"/>
      <c r="D2" s="338"/>
      <c r="E2" s="328"/>
      <c r="F2" s="84" t="s">
        <v>386</v>
      </c>
      <c r="G2" s="340"/>
      <c r="H2" s="340"/>
      <c r="I2" s="340"/>
      <c r="J2" s="328"/>
      <c r="K2" s="63" t="s">
        <v>392</v>
      </c>
    </row>
    <row r="3" spans="1:11" ht="45" customHeight="1" thickBot="1">
      <c r="A3" s="262" t="s">
        <v>159</v>
      </c>
      <c r="B3" s="102" t="s">
        <v>347</v>
      </c>
      <c r="C3" s="35">
        <v>0.78</v>
      </c>
      <c r="D3" s="33">
        <v>0.9</v>
      </c>
      <c r="E3" s="33">
        <v>0.92</v>
      </c>
      <c r="F3" s="65">
        <v>1</v>
      </c>
      <c r="G3" s="264" t="s">
        <v>516</v>
      </c>
      <c r="H3" s="263" t="s">
        <v>275</v>
      </c>
      <c r="I3" s="329">
        <v>125000000</v>
      </c>
      <c r="J3" s="203">
        <v>79058000</v>
      </c>
      <c r="K3" s="343">
        <f>J3/I3</f>
        <v>0.632464</v>
      </c>
    </row>
    <row r="4" spans="1:11" ht="54" customHeight="1" thickBot="1">
      <c r="A4" s="234"/>
      <c r="B4" s="103" t="s">
        <v>349</v>
      </c>
      <c r="C4" s="83">
        <v>0.78</v>
      </c>
      <c r="D4" s="82">
        <v>0.9</v>
      </c>
      <c r="E4" s="82">
        <v>1</v>
      </c>
      <c r="F4" s="65">
        <v>1</v>
      </c>
      <c r="G4" s="265"/>
      <c r="H4" s="238"/>
      <c r="I4" s="330"/>
      <c r="J4" s="331"/>
      <c r="K4" s="344"/>
    </row>
    <row r="5" spans="1:11" ht="57">
      <c r="A5" s="234"/>
      <c r="B5" s="103" t="s">
        <v>351</v>
      </c>
      <c r="C5" s="255">
        <v>0.78</v>
      </c>
      <c r="D5" s="253">
        <v>0.9</v>
      </c>
      <c r="E5" s="195">
        <v>1</v>
      </c>
      <c r="F5" s="198">
        <v>1</v>
      </c>
      <c r="G5" s="265"/>
      <c r="H5" s="238"/>
      <c r="I5" s="330"/>
      <c r="J5" s="331"/>
      <c r="K5" s="344"/>
    </row>
    <row r="6" spans="1:11" ht="57">
      <c r="A6" s="234"/>
      <c r="B6" s="103" t="s">
        <v>352</v>
      </c>
      <c r="C6" s="255"/>
      <c r="D6" s="253"/>
      <c r="E6" s="196"/>
      <c r="F6" s="199"/>
      <c r="G6" s="265"/>
      <c r="H6" s="238"/>
      <c r="I6" s="330"/>
      <c r="J6" s="331"/>
      <c r="K6" s="344"/>
    </row>
    <row r="7" spans="1:11" ht="43.5" thickBot="1">
      <c r="A7" s="234"/>
      <c r="B7" s="103" t="s">
        <v>353</v>
      </c>
      <c r="C7" s="255"/>
      <c r="D7" s="253"/>
      <c r="E7" s="197"/>
      <c r="F7" s="200"/>
      <c r="G7" s="251"/>
      <c r="H7" s="238"/>
      <c r="I7" s="330"/>
      <c r="J7" s="332"/>
      <c r="K7" s="342"/>
    </row>
    <row r="8" spans="1:11" ht="85.5">
      <c r="A8" s="238" t="s">
        <v>161</v>
      </c>
      <c r="B8" s="99" t="s">
        <v>354</v>
      </c>
      <c r="C8" s="259">
        <v>1</v>
      </c>
      <c r="D8" s="253">
        <v>1</v>
      </c>
      <c r="E8" s="195">
        <v>1</v>
      </c>
      <c r="F8" s="198">
        <f aca="true" t="shared" si="0" ref="F8:F70">E8/D8</f>
        <v>1</v>
      </c>
      <c r="G8" s="250" t="s">
        <v>517</v>
      </c>
      <c r="H8" s="238" t="s">
        <v>275</v>
      </c>
      <c r="I8" s="330">
        <v>62000000</v>
      </c>
      <c r="J8" s="348">
        <v>21600000</v>
      </c>
      <c r="K8" s="341">
        <f>J8/I8</f>
        <v>0.34838709677419355</v>
      </c>
    </row>
    <row r="9" spans="1:11" ht="43.5" thickBot="1">
      <c r="A9" s="238"/>
      <c r="B9" s="99" t="s">
        <v>355</v>
      </c>
      <c r="C9" s="259"/>
      <c r="D9" s="253"/>
      <c r="E9" s="197"/>
      <c r="F9" s="200"/>
      <c r="G9" s="251"/>
      <c r="H9" s="238"/>
      <c r="I9" s="330"/>
      <c r="J9" s="332"/>
      <c r="K9" s="342"/>
    </row>
    <row r="10" spans="1:11" ht="72" thickBot="1">
      <c r="A10" s="234" t="s">
        <v>163</v>
      </c>
      <c r="B10" s="99" t="s">
        <v>357</v>
      </c>
      <c r="C10" s="20" t="s">
        <v>272</v>
      </c>
      <c r="D10" s="112">
        <v>1</v>
      </c>
      <c r="E10" s="112">
        <v>0.7</v>
      </c>
      <c r="F10" s="65">
        <f>E10/D10</f>
        <v>0.7</v>
      </c>
      <c r="G10" s="345" t="s">
        <v>518</v>
      </c>
      <c r="H10" s="238" t="s">
        <v>275</v>
      </c>
      <c r="I10" s="239">
        <v>300000000</v>
      </c>
      <c r="J10" s="186">
        <v>225000000</v>
      </c>
      <c r="K10" s="182">
        <f>J10/I10</f>
        <v>0.75</v>
      </c>
    </row>
    <row r="11" spans="1:11" ht="100.5" thickBot="1">
      <c r="A11" s="234"/>
      <c r="B11" s="99" t="s">
        <v>359</v>
      </c>
      <c r="C11" s="20" t="s">
        <v>173</v>
      </c>
      <c r="D11" s="37">
        <v>1</v>
      </c>
      <c r="E11" s="37">
        <v>1</v>
      </c>
      <c r="F11" s="65">
        <f t="shared" si="0"/>
        <v>1</v>
      </c>
      <c r="G11" s="346"/>
      <c r="H11" s="238"/>
      <c r="I11" s="239"/>
      <c r="J11" s="187"/>
      <c r="K11" s="183"/>
    </row>
    <row r="12" spans="1:11" ht="57.75" thickBot="1">
      <c r="A12" s="234"/>
      <c r="B12" s="99" t="s">
        <v>361</v>
      </c>
      <c r="C12" s="41" t="s">
        <v>311</v>
      </c>
      <c r="D12" s="37">
        <v>1</v>
      </c>
      <c r="E12" s="37">
        <v>0.33</v>
      </c>
      <c r="F12" s="65">
        <f t="shared" si="0"/>
        <v>0.33</v>
      </c>
      <c r="G12" s="346"/>
      <c r="H12" s="238"/>
      <c r="I12" s="239"/>
      <c r="J12" s="187"/>
      <c r="K12" s="183"/>
    </row>
    <row r="13" spans="1:11" ht="114">
      <c r="A13" s="234"/>
      <c r="B13" s="99" t="s">
        <v>363</v>
      </c>
      <c r="C13" s="238" t="s">
        <v>39</v>
      </c>
      <c r="D13" s="234" t="s">
        <v>364</v>
      </c>
      <c r="E13" s="201">
        <v>0.94</v>
      </c>
      <c r="F13" s="198">
        <f t="shared" si="0"/>
        <v>0.94</v>
      </c>
      <c r="G13" s="346"/>
      <c r="H13" s="238"/>
      <c r="I13" s="239"/>
      <c r="J13" s="187"/>
      <c r="K13" s="183"/>
    </row>
    <row r="14" spans="1:11" ht="72" thickBot="1">
      <c r="A14" s="234"/>
      <c r="B14" s="99" t="s">
        <v>365</v>
      </c>
      <c r="C14" s="238"/>
      <c r="D14" s="238"/>
      <c r="E14" s="202"/>
      <c r="F14" s="200"/>
      <c r="G14" s="346"/>
      <c r="H14" s="238"/>
      <c r="I14" s="239"/>
      <c r="J14" s="187"/>
      <c r="K14" s="183"/>
    </row>
    <row r="15" spans="1:11" ht="129" thickBot="1">
      <c r="A15" s="234"/>
      <c r="B15" s="99" t="s">
        <v>367</v>
      </c>
      <c r="C15" s="20" t="s">
        <v>39</v>
      </c>
      <c r="D15" s="37">
        <v>1</v>
      </c>
      <c r="E15" s="37">
        <v>1</v>
      </c>
      <c r="F15" s="65">
        <f t="shared" si="0"/>
        <v>1</v>
      </c>
      <c r="G15" s="346"/>
      <c r="H15" s="238"/>
      <c r="I15" s="239"/>
      <c r="J15" s="187"/>
      <c r="K15" s="183"/>
    </row>
    <row r="16" spans="1:11" ht="43.5" thickBot="1">
      <c r="A16" s="234"/>
      <c r="B16" s="99" t="s">
        <v>369</v>
      </c>
      <c r="C16" s="20" t="s">
        <v>39</v>
      </c>
      <c r="D16" s="37">
        <v>1</v>
      </c>
      <c r="E16" s="37">
        <v>0.33</v>
      </c>
      <c r="F16" s="65">
        <f t="shared" si="0"/>
        <v>0.33</v>
      </c>
      <c r="G16" s="347"/>
      <c r="H16" s="238"/>
      <c r="I16" s="239"/>
      <c r="J16" s="188"/>
      <c r="K16" s="184"/>
    </row>
    <row r="17" spans="1:11" ht="72" thickBot="1">
      <c r="A17" s="249" t="s">
        <v>165</v>
      </c>
      <c r="B17" s="99" t="s">
        <v>370</v>
      </c>
      <c r="C17" s="20">
        <v>12</v>
      </c>
      <c r="D17" s="20">
        <v>12</v>
      </c>
      <c r="E17" s="20">
        <v>6</v>
      </c>
      <c r="F17" s="65">
        <f t="shared" si="0"/>
        <v>0.5</v>
      </c>
      <c r="G17" s="250" t="s">
        <v>519</v>
      </c>
      <c r="H17" s="238" t="s">
        <v>276</v>
      </c>
      <c r="I17" s="349">
        <v>149186536684</v>
      </c>
      <c r="J17" s="350">
        <v>139593829751</v>
      </c>
      <c r="K17" s="352">
        <f>J17/I17</f>
        <v>0.9356999153796376</v>
      </c>
    </row>
    <row r="18" spans="1:11" ht="114.75" thickBot="1">
      <c r="A18" s="249"/>
      <c r="B18" s="99" t="s">
        <v>372</v>
      </c>
      <c r="C18" s="20" t="s">
        <v>39</v>
      </c>
      <c r="D18" s="37">
        <v>1</v>
      </c>
      <c r="E18" s="37">
        <v>0.5</v>
      </c>
      <c r="F18" s="65">
        <f t="shared" si="0"/>
        <v>0.5</v>
      </c>
      <c r="G18" s="251"/>
      <c r="H18" s="238"/>
      <c r="I18" s="349"/>
      <c r="J18" s="351"/>
      <c r="K18" s="353"/>
    </row>
    <row r="19" spans="1:11" ht="129" thickBot="1">
      <c r="A19" s="41" t="s">
        <v>167</v>
      </c>
      <c r="B19" s="99" t="s">
        <v>373</v>
      </c>
      <c r="C19" s="37">
        <v>0.99</v>
      </c>
      <c r="D19" s="37">
        <v>0.98</v>
      </c>
      <c r="E19" s="37">
        <v>0.99</v>
      </c>
      <c r="F19" s="65">
        <v>1</v>
      </c>
      <c r="G19" s="47" t="s">
        <v>520</v>
      </c>
      <c r="H19" s="20" t="s">
        <v>277</v>
      </c>
      <c r="I19" s="23">
        <v>18849338</v>
      </c>
      <c r="J19" s="59">
        <v>8816338</v>
      </c>
      <c r="K19" s="74">
        <f>J19/I19</f>
        <v>0.4677266649895079</v>
      </c>
    </row>
    <row r="20" spans="1:11" ht="129" thickBot="1">
      <c r="A20" s="238" t="s">
        <v>166</v>
      </c>
      <c r="B20" s="99" t="s">
        <v>375</v>
      </c>
      <c r="C20" s="82" t="s">
        <v>273</v>
      </c>
      <c r="D20" s="82">
        <v>0.9</v>
      </c>
      <c r="E20" s="82">
        <v>0.45</v>
      </c>
      <c r="F20" s="65">
        <f t="shared" si="0"/>
        <v>0.5</v>
      </c>
      <c r="G20" s="235" t="s">
        <v>521</v>
      </c>
      <c r="H20" s="238" t="s">
        <v>278</v>
      </c>
      <c r="I20" s="239">
        <v>60000000</v>
      </c>
      <c r="J20" s="186">
        <v>59400000</v>
      </c>
      <c r="K20" s="182">
        <f>J20/I20</f>
        <v>0.99</v>
      </c>
    </row>
    <row r="21" spans="1:11" ht="57.75" thickBot="1">
      <c r="A21" s="238"/>
      <c r="B21" s="99" t="s">
        <v>271</v>
      </c>
      <c r="C21" s="82" t="s">
        <v>274</v>
      </c>
      <c r="D21" s="82">
        <v>0.8</v>
      </c>
      <c r="E21" s="82">
        <v>0.5</v>
      </c>
      <c r="F21" s="65">
        <f t="shared" si="0"/>
        <v>0.625</v>
      </c>
      <c r="G21" s="236"/>
      <c r="H21" s="238"/>
      <c r="I21" s="239"/>
      <c r="J21" s="187"/>
      <c r="K21" s="183"/>
    </row>
    <row r="22" spans="1:11" ht="186" thickBot="1">
      <c r="A22" s="238"/>
      <c r="B22" s="99" t="s">
        <v>378</v>
      </c>
      <c r="C22" s="82" t="s">
        <v>39</v>
      </c>
      <c r="D22" s="82">
        <v>1</v>
      </c>
      <c r="E22" s="82">
        <v>1</v>
      </c>
      <c r="F22" s="65">
        <f t="shared" si="0"/>
        <v>1</v>
      </c>
      <c r="G22" s="236"/>
      <c r="H22" s="238"/>
      <c r="I22" s="239"/>
      <c r="J22" s="187"/>
      <c r="K22" s="183"/>
    </row>
    <row r="23" spans="1:11" ht="186" thickBot="1">
      <c r="A23" s="238"/>
      <c r="B23" s="99" t="s">
        <v>380</v>
      </c>
      <c r="C23" s="82" t="s">
        <v>39</v>
      </c>
      <c r="D23" s="82">
        <v>0.9</v>
      </c>
      <c r="E23" s="82">
        <v>0.61</v>
      </c>
      <c r="F23" s="65">
        <f t="shared" si="0"/>
        <v>0.6777777777777777</v>
      </c>
      <c r="G23" s="237"/>
      <c r="H23" s="238"/>
      <c r="I23" s="239"/>
      <c r="J23" s="188"/>
      <c r="K23" s="184"/>
    </row>
    <row r="24" spans="1:11" ht="114.75" thickBot="1">
      <c r="A24" s="354" t="s">
        <v>108</v>
      </c>
      <c r="B24" s="100" t="s">
        <v>336</v>
      </c>
      <c r="C24" s="20" t="s">
        <v>221</v>
      </c>
      <c r="D24" s="75">
        <v>12400</v>
      </c>
      <c r="E24" s="20">
        <v>7507</v>
      </c>
      <c r="F24" s="65">
        <f t="shared" si="0"/>
        <v>0.6054032258064516</v>
      </c>
      <c r="G24" s="235" t="s">
        <v>522</v>
      </c>
      <c r="H24" s="238" t="s">
        <v>279</v>
      </c>
      <c r="I24" s="239">
        <v>70000000</v>
      </c>
      <c r="J24" s="186">
        <v>68986666</v>
      </c>
      <c r="K24" s="182">
        <f>J24/I24</f>
        <v>0.9855238</v>
      </c>
    </row>
    <row r="25" spans="1:11" ht="86.25" thickBot="1">
      <c r="A25" s="354"/>
      <c r="B25" s="100" t="s">
        <v>337</v>
      </c>
      <c r="C25" s="20" t="s">
        <v>222</v>
      </c>
      <c r="D25" s="75">
        <v>3660</v>
      </c>
      <c r="E25" s="20">
        <v>3315</v>
      </c>
      <c r="F25" s="65">
        <f t="shared" si="0"/>
        <v>0.9057377049180327</v>
      </c>
      <c r="G25" s="236"/>
      <c r="H25" s="238"/>
      <c r="I25" s="239"/>
      <c r="J25" s="187"/>
      <c r="K25" s="183"/>
    </row>
    <row r="26" spans="1:11" ht="72" thickBot="1">
      <c r="A26" s="354"/>
      <c r="B26" s="100" t="s">
        <v>338</v>
      </c>
      <c r="C26" s="20" t="s">
        <v>223</v>
      </c>
      <c r="D26" s="75">
        <v>4250</v>
      </c>
      <c r="E26" s="20">
        <v>3428</v>
      </c>
      <c r="F26" s="65">
        <f t="shared" si="0"/>
        <v>0.8065882352941176</v>
      </c>
      <c r="G26" s="236"/>
      <c r="H26" s="238"/>
      <c r="I26" s="239"/>
      <c r="J26" s="187"/>
      <c r="K26" s="183"/>
    </row>
    <row r="27" spans="1:11" ht="43.5" thickBot="1">
      <c r="A27" s="354"/>
      <c r="B27" s="100" t="s">
        <v>296</v>
      </c>
      <c r="C27" s="20" t="s">
        <v>111</v>
      </c>
      <c r="D27" s="76">
        <v>1000</v>
      </c>
      <c r="E27" s="43">
        <v>1000</v>
      </c>
      <c r="F27" s="65">
        <f t="shared" si="0"/>
        <v>1</v>
      </c>
      <c r="G27" s="237"/>
      <c r="H27" s="238"/>
      <c r="I27" s="239"/>
      <c r="J27" s="188"/>
      <c r="K27" s="184"/>
    </row>
    <row r="28" spans="1:11" ht="57.75" thickBot="1">
      <c r="A28" s="238" t="s">
        <v>109</v>
      </c>
      <c r="B28" s="100" t="s">
        <v>340</v>
      </c>
      <c r="C28" s="20" t="s">
        <v>224</v>
      </c>
      <c r="D28" s="76">
        <v>4000</v>
      </c>
      <c r="E28" s="43">
        <v>4000</v>
      </c>
      <c r="F28" s="65">
        <f t="shared" si="0"/>
        <v>1</v>
      </c>
      <c r="G28" s="235" t="s">
        <v>523</v>
      </c>
      <c r="H28" s="238" t="s">
        <v>279</v>
      </c>
      <c r="I28" s="239">
        <v>135994000</v>
      </c>
      <c r="J28" s="186">
        <f>91400000+25800000</f>
        <v>117200000</v>
      </c>
      <c r="K28" s="182">
        <f>J28/I28</f>
        <v>0.861802726590879</v>
      </c>
    </row>
    <row r="29" spans="1:11" ht="43.5" thickBot="1">
      <c r="A29" s="238"/>
      <c r="B29" s="100" t="s">
        <v>174</v>
      </c>
      <c r="C29" s="20" t="s">
        <v>204</v>
      </c>
      <c r="D29" s="76">
        <v>1500</v>
      </c>
      <c r="E29" s="43">
        <v>1500</v>
      </c>
      <c r="F29" s="65">
        <f t="shared" si="0"/>
        <v>1</v>
      </c>
      <c r="G29" s="236"/>
      <c r="H29" s="238"/>
      <c r="I29" s="239"/>
      <c r="J29" s="187"/>
      <c r="K29" s="183"/>
    </row>
    <row r="30" spans="1:11" ht="72" thickBot="1">
      <c r="A30" s="238"/>
      <c r="B30" s="100" t="s">
        <v>266</v>
      </c>
      <c r="C30" s="20" t="s">
        <v>225</v>
      </c>
      <c r="D30" s="20">
        <v>6</v>
      </c>
      <c r="E30" s="20">
        <v>3</v>
      </c>
      <c r="F30" s="65">
        <f t="shared" si="0"/>
        <v>0.5</v>
      </c>
      <c r="G30" s="236"/>
      <c r="H30" s="238"/>
      <c r="I30" s="239"/>
      <c r="J30" s="187"/>
      <c r="K30" s="183"/>
    </row>
    <row r="31" spans="1:11" ht="86.25" thickBot="1">
      <c r="A31" s="238"/>
      <c r="B31" s="100" t="s">
        <v>341</v>
      </c>
      <c r="C31" s="20" t="s">
        <v>226</v>
      </c>
      <c r="D31" s="20">
        <v>6</v>
      </c>
      <c r="E31" s="20">
        <v>3</v>
      </c>
      <c r="F31" s="65">
        <f t="shared" si="0"/>
        <v>0.5</v>
      </c>
      <c r="G31" s="236"/>
      <c r="H31" s="238"/>
      <c r="I31" s="239"/>
      <c r="J31" s="187"/>
      <c r="K31" s="183"/>
    </row>
    <row r="32" spans="1:11" ht="72" thickBot="1">
      <c r="A32" s="238"/>
      <c r="B32" s="100" t="s">
        <v>230</v>
      </c>
      <c r="C32" s="20" t="s">
        <v>229</v>
      </c>
      <c r="D32" s="76">
        <v>9000</v>
      </c>
      <c r="E32" s="43">
        <v>9000</v>
      </c>
      <c r="F32" s="65">
        <f t="shared" si="0"/>
        <v>1</v>
      </c>
      <c r="G32" s="236"/>
      <c r="H32" s="238"/>
      <c r="I32" s="239"/>
      <c r="J32" s="187"/>
      <c r="K32" s="183"/>
    </row>
    <row r="33" spans="1:11" ht="86.25" thickBot="1">
      <c r="A33" s="238"/>
      <c r="B33" s="100" t="s">
        <v>228</v>
      </c>
      <c r="C33" s="20" t="s">
        <v>176</v>
      </c>
      <c r="D33" s="43">
        <v>5</v>
      </c>
      <c r="E33" s="43">
        <v>4</v>
      </c>
      <c r="F33" s="65">
        <f t="shared" si="0"/>
        <v>0.8</v>
      </c>
      <c r="G33" s="237"/>
      <c r="H33" s="238"/>
      <c r="I33" s="239"/>
      <c r="J33" s="188"/>
      <c r="K33" s="184"/>
    </row>
    <row r="34" spans="1:11" ht="86.25" thickBot="1">
      <c r="A34" s="238"/>
      <c r="B34" s="100" t="s">
        <v>339</v>
      </c>
      <c r="C34" s="20" t="s">
        <v>227</v>
      </c>
      <c r="D34" s="20">
        <v>8</v>
      </c>
      <c r="E34" s="20">
        <v>6</v>
      </c>
      <c r="F34" s="65">
        <f t="shared" si="0"/>
        <v>0.75</v>
      </c>
      <c r="G34" s="22" t="s">
        <v>524</v>
      </c>
      <c r="H34" s="238"/>
      <c r="I34" s="23">
        <v>372500</v>
      </c>
      <c r="J34" s="59">
        <v>0</v>
      </c>
      <c r="K34" s="74">
        <f>J34/I34</f>
        <v>0</v>
      </c>
    </row>
    <row r="35" spans="1:11" ht="72" thickBot="1">
      <c r="A35" s="238"/>
      <c r="B35" s="100" t="s">
        <v>297</v>
      </c>
      <c r="C35" s="20" t="s">
        <v>231</v>
      </c>
      <c r="D35" s="20">
        <v>1</v>
      </c>
      <c r="E35" s="20">
        <v>0</v>
      </c>
      <c r="F35" s="65">
        <f t="shared" si="0"/>
        <v>0</v>
      </c>
      <c r="G35" s="48" t="s">
        <v>525</v>
      </c>
      <c r="H35" s="238"/>
      <c r="I35" s="23">
        <v>10000000</v>
      </c>
      <c r="J35" s="59">
        <v>10000000</v>
      </c>
      <c r="K35" s="74">
        <f aca="true" t="shared" si="1" ref="K35:K40">J35/I35</f>
        <v>1</v>
      </c>
    </row>
    <row r="36" spans="1:11" ht="86.25" thickBot="1">
      <c r="A36" s="238" t="s">
        <v>123</v>
      </c>
      <c r="B36" s="104" t="s">
        <v>298</v>
      </c>
      <c r="C36" s="20" t="s">
        <v>231</v>
      </c>
      <c r="D36" s="20">
        <v>1</v>
      </c>
      <c r="E36" s="20">
        <v>0</v>
      </c>
      <c r="F36" s="65">
        <f t="shared" si="0"/>
        <v>0</v>
      </c>
      <c r="G36" s="29" t="s">
        <v>293</v>
      </c>
      <c r="H36" s="238" t="s">
        <v>280</v>
      </c>
      <c r="I36" s="23">
        <v>26000000</v>
      </c>
      <c r="J36" s="59">
        <v>23200000</v>
      </c>
      <c r="K36" s="74">
        <f t="shared" si="1"/>
        <v>0.8923076923076924</v>
      </c>
    </row>
    <row r="37" spans="1:11" ht="72" thickBot="1">
      <c r="A37" s="238"/>
      <c r="B37" s="104" t="s">
        <v>209</v>
      </c>
      <c r="C37" s="20" t="s">
        <v>113</v>
      </c>
      <c r="D37" s="49">
        <v>2</v>
      </c>
      <c r="E37" s="49">
        <v>1</v>
      </c>
      <c r="F37" s="65">
        <f t="shared" si="0"/>
        <v>0.5</v>
      </c>
      <c r="G37" s="47" t="s">
        <v>515</v>
      </c>
      <c r="H37" s="238"/>
      <c r="I37" s="23">
        <v>158000000</v>
      </c>
      <c r="J37" s="59">
        <v>127200000</v>
      </c>
      <c r="K37" s="74">
        <f t="shared" si="1"/>
        <v>0.8050632911392405</v>
      </c>
    </row>
    <row r="38" spans="1:11" ht="72" thickBot="1">
      <c r="A38" s="238"/>
      <c r="B38" s="100" t="s">
        <v>210</v>
      </c>
      <c r="C38" s="20" t="s">
        <v>113</v>
      </c>
      <c r="D38" s="49">
        <v>2</v>
      </c>
      <c r="E38" s="49">
        <v>1</v>
      </c>
      <c r="F38" s="65">
        <f t="shared" si="0"/>
        <v>0.5</v>
      </c>
      <c r="G38" s="47" t="s">
        <v>514</v>
      </c>
      <c r="H38" s="238"/>
      <c r="I38" s="23">
        <v>1064000</v>
      </c>
      <c r="J38" s="59">
        <v>0</v>
      </c>
      <c r="K38" s="74">
        <f t="shared" si="1"/>
        <v>0</v>
      </c>
    </row>
    <row r="39" spans="1:11" ht="57.75" thickBot="1">
      <c r="A39" s="238"/>
      <c r="B39" s="100" t="s">
        <v>299</v>
      </c>
      <c r="C39" s="20" t="s">
        <v>231</v>
      </c>
      <c r="D39" s="20">
        <v>1</v>
      </c>
      <c r="E39" s="20">
        <v>0</v>
      </c>
      <c r="F39" s="65">
        <f t="shared" si="0"/>
        <v>0</v>
      </c>
      <c r="G39" s="29" t="s">
        <v>513</v>
      </c>
      <c r="H39" s="238"/>
      <c r="I39" s="23">
        <v>3452500</v>
      </c>
      <c r="J39" s="59">
        <v>0</v>
      </c>
      <c r="K39" s="74">
        <f t="shared" si="1"/>
        <v>0</v>
      </c>
    </row>
    <row r="40" spans="1:11" ht="86.25" thickBot="1">
      <c r="A40" s="238"/>
      <c r="B40" s="100" t="s">
        <v>300</v>
      </c>
      <c r="C40" s="20" t="s">
        <v>129</v>
      </c>
      <c r="D40" s="20">
        <v>2</v>
      </c>
      <c r="E40" s="20">
        <v>2</v>
      </c>
      <c r="F40" s="65">
        <f t="shared" si="0"/>
        <v>1</v>
      </c>
      <c r="G40" s="80" t="s">
        <v>512</v>
      </c>
      <c r="H40" s="238"/>
      <c r="I40" s="23">
        <v>80000000</v>
      </c>
      <c r="J40" s="59">
        <v>68200000</v>
      </c>
      <c r="K40" s="74">
        <f t="shared" si="1"/>
        <v>0.8525</v>
      </c>
    </row>
    <row r="41" spans="1:11" ht="57.75" thickBot="1">
      <c r="A41" s="238"/>
      <c r="B41" s="100" t="s">
        <v>301</v>
      </c>
      <c r="C41" s="20" t="s">
        <v>129</v>
      </c>
      <c r="D41" s="37">
        <v>1</v>
      </c>
      <c r="E41" s="37">
        <v>1</v>
      </c>
      <c r="F41" s="65">
        <f t="shared" si="0"/>
        <v>1</v>
      </c>
      <c r="G41" s="286" t="s">
        <v>511</v>
      </c>
      <c r="H41" s="238"/>
      <c r="I41" s="239">
        <v>30000000</v>
      </c>
      <c r="J41" s="186">
        <v>30000000</v>
      </c>
      <c r="K41" s="182">
        <f>J41/I41</f>
        <v>1</v>
      </c>
    </row>
    <row r="42" spans="1:11" ht="100.5" thickBot="1">
      <c r="A42" s="238"/>
      <c r="B42" s="100" t="s">
        <v>215</v>
      </c>
      <c r="C42" s="20" t="s">
        <v>211</v>
      </c>
      <c r="D42" s="20">
        <v>2</v>
      </c>
      <c r="E42" s="20">
        <v>1</v>
      </c>
      <c r="F42" s="65">
        <f t="shared" si="0"/>
        <v>0.5</v>
      </c>
      <c r="G42" s="287"/>
      <c r="H42" s="238"/>
      <c r="I42" s="239"/>
      <c r="J42" s="187"/>
      <c r="K42" s="183"/>
    </row>
    <row r="43" spans="1:11" ht="72" thickBot="1">
      <c r="A43" s="238"/>
      <c r="B43" s="100" t="s">
        <v>302</v>
      </c>
      <c r="C43" s="20" t="s">
        <v>303</v>
      </c>
      <c r="D43" s="20">
        <v>2</v>
      </c>
      <c r="E43" s="20">
        <v>1</v>
      </c>
      <c r="F43" s="65">
        <f t="shared" si="0"/>
        <v>0.5</v>
      </c>
      <c r="G43" s="288"/>
      <c r="H43" s="238"/>
      <c r="I43" s="239"/>
      <c r="J43" s="188"/>
      <c r="K43" s="184"/>
    </row>
    <row r="44" spans="1:11" ht="57.75" thickBot="1">
      <c r="A44" s="238" t="s">
        <v>133</v>
      </c>
      <c r="B44" s="100" t="s">
        <v>268</v>
      </c>
      <c r="C44" s="20" t="s">
        <v>111</v>
      </c>
      <c r="D44" s="20">
        <v>20</v>
      </c>
      <c r="E44" s="20">
        <v>12</v>
      </c>
      <c r="F44" s="65">
        <f t="shared" si="0"/>
        <v>0.6</v>
      </c>
      <c r="G44" s="235" t="s">
        <v>526</v>
      </c>
      <c r="H44" s="238" t="s">
        <v>279</v>
      </c>
      <c r="I44" s="239">
        <v>108800000</v>
      </c>
      <c r="J44" s="186">
        <v>96000000</v>
      </c>
      <c r="K44" s="182">
        <f>J44/I44</f>
        <v>0.8823529411764706</v>
      </c>
    </row>
    <row r="45" spans="1:11" ht="57.75" thickBot="1">
      <c r="A45" s="238"/>
      <c r="B45" s="100" t="s">
        <v>267</v>
      </c>
      <c r="C45" s="20" t="s">
        <v>189</v>
      </c>
      <c r="D45" s="81">
        <v>2</v>
      </c>
      <c r="E45" s="81">
        <v>1</v>
      </c>
      <c r="F45" s="65">
        <f t="shared" si="0"/>
        <v>0.5</v>
      </c>
      <c r="G45" s="236"/>
      <c r="H45" s="238"/>
      <c r="I45" s="239"/>
      <c r="J45" s="187"/>
      <c r="K45" s="183"/>
    </row>
    <row r="46" spans="1:11" ht="57.75" thickBot="1">
      <c r="A46" s="238"/>
      <c r="B46" s="100" t="s">
        <v>177</v>
      </c>
      <c r="C46" s="20" t="s">
        <v>232</v>
      </c>
      <c r="D46" s="20">
        <v>3</v>
      </c>
      <c r="E46" s="20">
        <v>1</v>
      </c>
      <c r="F46" s="65">
        <f t="shared" si="0"/>
        <v>0.3333333333333333</v>
      </c>
      <c r="G46" s="236"/>
      <c r="H46" s="238"/>
      <c r="I46" s="239"/>
      <c r="J46" s="187"/>
      <c r="K46" s="183"/>
    </row>
    <row r="47" spans="1:11" ht="86.25" thickBot="1">
      <c r="A47" s="238"/>
      <c r="B47" s="100" t="s">
        <v>207</v>
      </c>
      <c r="C47" s="20" t="s">
        <v>233</v>
      </c>
      <c r="D47" s="20">
        <v>425</v>
      </c>
      <c r="E47" s="20">
        <v>425</v>
      </c>
      <c r="F47" s="65">
        <f t="shared" si="0"/>
        <v>1</v>
      </c>
      <c r="G47" s="236"/>
      <c r="H47" s="238"/>
      <c r="I47" s="239"/>
      <c r="J47" s="187"/>
      <c r="K47" s="183"/>
    </row>
    <row r="48" spans="1:11" ht="86.25" thickBot="1">
      <c r="A48" s="238"/>
      <c r="B48" s="100" t="s">
        <v>212</v>
      </c>
      <c r="C48" s="20" t="s">
        <v>234</v>
      </c>
      <c r="D48" s="20">
        <v>2</v>
      </c>
      <c r="E48" s="20">
        <v>1</v>
      </c>
      <c r="F48" s="65">
        <f t="shared" si="0"/>
        <v>0.5</v>
      </c>
      <c r="G48" s="236"/>
      <c r="H48" s="238"/>
      <c r="I48" s="239"/>
      <c r="J48" s="187"/>
      <c r="K48" s="183"/>
    </row>
    <row r="49" spans="1:11" ht="72" thickBot="1">
      <c r="A49" s="238"/>
      <c r="B49" s="100" t="s">
        <v>213</v>
      </c>
      <c r="C49" s="20" t="s">
        <v>235</v>
      </c>
      <c r="D49" s="20">
        <v>2</v>
      </c>
      <c r="E49" s="20">
        <v>1</v>
      </c>
      <c r="F49" s="65">
        <f t="shared" si="0"/>
        <v>0.5</v>
      </c>
      <c r="G49" s="236"/>
      <c r="H49" s="238"/>
      <c r="I49" s="239"/>
      <c r="J49" s="187"/>
      <c r="K49" s="183"/>
    </row>
    <row r="50" spans="1:11" ht="43.5" thickBot="1">
      <c r="A50" s="238"/>
      <c r="B50" s="100" t="s">
        <v>178</v>
      </c>
      <c r="C50" s="20" t="s">
        <v>236</v>
      </c>
      <c r="D50" s="20">
        <v>600</v>
      </c>
      <c r="E50" s="20">
        <v>431</v>
      </c>
      <c r="F50" s="65">
        <f t="shared" si="0"/>
        <v>0.7183333333333334</v>
      </c>
      <c r="G50" s="236"/>
      <c r="H50" s="238"/>
      <c r="I50" s="239"/>
      <c r="J50" s="187"/>
      <c r="K50" s="183"/>
    </row>
    <row r="51" spans="1:11" ht="100.5" thickBot="1">
      <c r="A51" s="238"/>
      <c r="B51" s="100" t="s">
        <v>214</v>
      </c>
      <c r="C51" s="20" t="s">
        <v>237</v>
      </c>
      <c r="D51" s="20">
        <v>2</v>
      </c>
      <c r="E51" s="20">
        <v>1</v>
      </c>
      <c r="F51" s="65">
        <f t="shared" si="0"/>
        <v>0.5</v>
      </c>
      <c r="G51" s="236"/>
      <c r="H51" s="238"/>
      <c r="I51" s="239"/>
      <c r="J51" s="187"/>
      <c r="K51" s="183"/>
    </row>
    <row r="52" spans="1:11" ht="43.5" thickBot="1">
      <c r="A52" s="238"/>
      <c r="B52" s="100" t="s">
        <v>179</v>
      </c>
      <c r="C52" s="20" t="s">
        <v>180</v>
      </c>
      <c r="D52" s="37">
        <v>1</v>
      </c>
      <c r="E52" s="78">
        <v>1</v>
      </c>
      <c r="F52" s="65">
        <f t="shared" si="0"/>
        <v>1</v>
      </c>
      <c r="G52" s="236"/>
      <c r="H52" s="238"/>
      <c r="I52" s="239"/>
      <c r="J52" s="187"/>
      <c r="K52" s="183"/>
    </row>
    <row r="53" spans="1:11" ht="57.75" thickBot="1">
      <c r="A53" s="238"/>
      <c r="B53" s="100" t="s">
        <v>555</v>
      </c>
      <c r="C53" s="20" t="s">
        <v>238</v>
      </c>
      <c r="D53" s="20">
        <v>6</v>
      </c>
      <c r="E53" s="20">
        <v>3</v>
      </c>
      <c r="F53" s="65">
        <f t="shared" si="0"/>
        <v>0.5</v>
      </c>
      <c r="G53" s="236"/>
      <c r="H53" s="238"/>
      <c r="I53" s="239"/>
      <c r="J53" s="187"/>
      <c r="K53" s="183"/>
    </row>
    <row r="54" spans="1:11" ht="57.75" thickBot="1">
      <c r="A54" s="238"/>
      <c r="B54" s="100" t="s">
        <v>181</v>
      </c>
      <c r="C54" s="20" t="s">
        <v>239</v>
      </c>
      <c r="D54" s="20">
        <v>4</v>
      </c>
      <c r="E54" s="20">
        <v>2</v>
      </c>
      <c r="F54" s="65">
        <f t="shared" si="0"/>
        <v>0.5</v>
      </c>
      <c r="G54" s="236"/>
      <c r="H54" s="238"/>
      <c r="I54" s="239"/>
      <c r="J54" s="187"/>
      <c r="K54" s="183"/>
    </row>
    <row r="55" spans="1:11" ht="72" thickBot="1">
      <c r="A55" s="238"/>
      <c r="B55" s="100" t="s">
        <v>182</v>
      </c>
      <c r="C55" s="20" t="s">
        <v>240</v>
      </c>
      <c r="D55" s="75">
        <v>1500</v>
      </c>
      <c r="E55" s="20">
        <v>1500</v>
      </c>
      <c r="F55" s="65">
        <f t="shared" si="0"/>
        <v>1</v>
      </c>
      <c r="G55" s="236"/>
      <c r="H55" s="238"/>
      <c r="I55" s="239"/>
      <c r="J55" s="187"/>
      <c r="K55" s="183"/>
    </row>
    <row r="56" spans="1:11" ht="86.25" thickBot="1">
      <c r="A56" s="238"/>
      <c r="B56" s="100" t="s">
        <v>241</v>
      </c>
      <c r="C56" s="43" t="s">
        <v>242</v>
      </c>
      <c r="D56" s="20">
        <v>3</v>
      </c>
      <c r="E56" s="20">
        <v>1</v>
      </c>
      <c r="F56" s="65">
        <f t="shared" si="0"/>
        <v>0.3333333333333333</v>
      </c>
      <c r="G56" s="237"/>
      <c r="H56" s="238"/>
      <c r="I56" s="239"/>
      <c r="J56" s="188"/>
      <c r="K56" s="184"/>
    </row>
    <row r="57" spans="1:11" ht="57.75" thickBot="1">
      <c r="A57" s="238"/>
      <c r="B57" s="100" t="s">
        <v>304</v>
      </c>
      <c r="C57" s="20" t="s">
        <v>231</v>
      </c>
      <c r="D57" s="20">
        <v>1</v>
      </c>
      <c r="E57" s="20">
        <v>0</v>
      </c>
      <c r="F57" s="65">
        <f t="shared" si="0"/>
        <v>0</v>
      </c>
      <c r="G57" s="48" t="s">
        <v>527</v>
      </c>
      <c r="H57" s="238"/>
      <c r="I57" s="23">
        <v>372500</v>
      </c>
      <c r="J57" s="59">
        <v>0</v>
      </c>
      <c r="K57" s="74">
        <f>J57/I57</f>
        <v>0</v>
      </c>
    </row>
    <row r="58" spans="1:11" ht="57.75" thickBot="1">
      <c r="A58" s="238"/>
      <c r="B58" s="100" t="s">
        <v>305</v>
      </c>
      <c r="C58" s="20" t="s">
        <v>231</v>
      </c>
      <c r="D58" s="20">
        <v>1</v>
      </c>
      <c r="E58" s="20">
        <v>0</v>
      </c>
      <c r="F58" s="65">
        <f t="shared" si="0"/>
        <v>0</v>
      </c>
      <c r="G58" s="30" t="s">
        <v>528</v>
      </c>
      <c r="H58" s="238"/>
      <c r="I58" s="23">
        <v>130000000</v>
      </c>
      <c r="J58" s="59">
        <v>114600000</v>
      </c>
      <c r="K58" s="74">
        <f>J58/I58</f>
        <v>0.8815384615384615</v>
      </c>
    </row>
    <row r="59" spans="1:11" ht="72" thickBot="1">
      <c r="A59" s="20" t="s">
        <v>116</v>
      </c>
      <c r="B59" s="100" t="s">
        <v>306</v>
      </c>
      <c r="C59" s="20" t="s">
        <v>113</v>
      </c>
      <c r="D59" s="20">
        <v>1</v>
      </c>
      <c r="E59" s="20">
        <v>0</v>
      </c>
      <c r="F59" s="65">
        <f t="shared" si="0"/>
        <v>0</v>
      </c>
      <c r="G59" s="20" t="s">
        <v>529</v>
      </c>
      <c r="H59" s="20" t="s">
        <v>282</v>
      </c>
      <c r="I59" s="23">
        <v>608820292</v>
      </c>
      <c r="J59" s="59">
        <v>0</v>
      </c>
      <c r="K59" s="74">
        <f>J59/I59</f>
        <v>0</v>
      </c>
    </row>
    <row r="60" spans="1:11" ht="72" thickBot="1">
      <c r="A60" s="238" t="s">
        <v>110</v>
      </c>
      <c r="B60" s="100" t="s">
        <v>185</v>
      </c>
      <c r="C60" s="20" t="s">
        <v>113</v>
      </c>
      <c r="D60" s="20">
        <v>3</v>
      </c>
      <c r="E60" s="20">
        <v>2</v>
      </c>
      <c r="F60" s="65">
        <f t="shared" si="0"/>
        <v>0.6666666666666666</v>
      </c>
      <c r="G60" s="235" t="s">
        <v>530</v>
      </c>
      <c r="H60" s="238" t="s">
        <v>283</v>
      </c>
      <c r="I60" s="239">
        <v>50294235</v>
      </c>
      <c r="J60" s="186">
        <v>26000000</v>
      </c>
      <c r="K60" s="182">
        <f>J60/I60</f>
        <v>0.5169578580924832</v>
      </c>
    </row>
    <row r="61" spans="1:11" ht="57.75" thickBot="1">
      <c r="A61" s="238"/>
      <c r="B61" s="100" t="s">
        <v>307</v>
      </c>
      <c r="C61" s="20" t="s">
        <v>183</v>
      </c>
      <c r="D61" s="20">
        <v>12</v>
      </c>
      <c r="E61" s="20">
        <v>6</v>
      </c>
      <c r="F61" s="65">
        <f t="shared" si="0"/>
        <v>0.5</v>
      </c>
      <c r="G61" s="236"/>
      <c r="H61" s="238"/>
      <c r="I61" s="239"/>
      <c r="J61" s="187"/>
      <c r="K61" s="183"/>
    </row>
    <row r="62" spans="1:11" ht="43.5" thickBot="1">
      <c r="A62" s="238"/>
      <c r="B62" s="100" t="s">
        <v>310</v>
      </c>
      <c r="C62" s="20" t="s">
        <v>311</v>
      </c>
      <c r="D62" s="75">
        <v>1000</v>
      </c>
      <c r="E62" s="20">
        <v>934</v>
      </c>
      <c r="F62" s="65">
        <f t="shared" si="0"/>
        <v>0.934</v>
      </c>
      <c r="G62" s="237"/>
      <c r="H62" s="238"/>
      <c r="I62" s="239"/>
      <c r="J62" s="188"/>
      <c r="K62" s="184"/>
    </row>
    <row r="63" spans="1:11" ht="29.25" thickBot="1">
      <c r="A63" s="238"/>
      <c r="B63" s="100" t="s">
        <v>308</v>
      </c>
      <c r="C63" s="20" t="s">
        <v>231</v>
      </c>
      <c r="D63" s="20">
        <v>1</v>
      </c>
      <c r="E63" s="20">
        <v>0</v>
      </c>
      <c r="F63" s="65">
        <f t="shared" si="0"/>
        <v>0</v>
      </c>
      <c r="G63" s="235" t="s">
        <v>531</v>
      </c>
      <c r="H63" s="238"/>
      <c r="I63" s="239">
        <v>140000000</v>
      </c>
      <c r="J63" s="186">
        <v>138000000</v>
      </c>
      <c r="K63" s="182">
        <f>J63/I63</f>
        <v>0.9857142857142858</v>
      </c>
    </row>
    <row r="64" spans="1:11" ht="72" thickBot="1">
      <c r="A64" s="238"/>
      <c r="B64" s="100" t="s">
        <v>309</v>
      </c>
      <c r="C64" s="20" t="s">
        <v>245</v>
      </c>
      <c r="D64" s="20">
        <v>1</v>
      </c>
      <c r="E64" s="20">
        <v>0</v>
      </c>
      <c r="F64" s="65">
        <f t="shared" si="0"/>
        <v>0</v>
      </c>
      <c r="G64" s="237"/>
      <c r="H64" s="238"/>
      <c r="I64" s="239"/>
      <c r="J64" s="188"/>
      <c r="K64" s="184"/>
    </row>
    <row r="65" spans="1:11" ht="72" thickBot="1">
      <c r="A65" s="238" t="s">
        <v>115</v>
      </c>
      <c r="B65" s="105" t="s">
        <v>312</v>
      </c>
      <c r="C65" s="20" t="s">
        <v>231</v>
      </c>
      <c r="D65" s="20">
        <v>1</v>
      </c>
      <c r="E65" s="20">
        <v>0</v>
      </c>
      <c r="F65" s="65">
        <f t="shared" si="0"/>
        <v>0</v>
      </c>
      <c r="G65" s="235" t="s">
        <v>532</v>
      </c>
      <c r="H65" s="238" t="s">
        <v>279</v>
      </c>
      <c r="I65" s="239">
        <f>159600000-11000000</f>
        <v>148600000</v>
      </c>
      <c r="J65" s="186">
        <f>143600000-8000000</f>
        <v>135600000</v>
      </c>
      <c r="K65" s="182">
        <f>J65/I65</f>
        <v>0.9125168236877523</v>
      </c>
    </row>
    <row r="66" spans="1:11" ht="43.5" thickBot="1">
      <c r="A66" s="238"/>
      <c r="B66" s="105" t="s">
        <v>313</v>
      </c>
      <c r="C66" s="20" t="s">
        <v>246</v>
      </c>
      <c r="D66" s="20">
        <v>500</v>
      </c>
      <c r="E66" s="20">
        <v>255</v>
      </c>
      <c r="F66" s="65">
        <f t="shared" si="0"/>
        <v>0.51</v>
      </c>
      <c r="G66" s="236"/>
      <c r="H66" s="238"/>
      <c r="I66" s="239"/>
      <c r="J66" s="187"/>
      <c r="K66" s="183"/>
    </row>
    <row r="67" spans="1:11" ht="43.5" thickBot="1">
      <c r="A67" s="238"/>
      <c r="B67" s="105" t="s">
        <v>314</v>
      </c>
      <c r="C67" s="20" t="s">
        <v>311</v>
      </c>
      <c r="D67" s="20">
        <v>500</v>
      </c>
      <c r="E67" s="20">
        <v>500</v>
      </c>
      <c r="F67" s="65">
        <f t="shared" si="0"/>
        <v>1</v>
      </c>
      <c r="G67" s="237"/>
      <c r="H67" s="238"/>
      <c r="I67" s="239"/>
      <c r="J67" s="188"/>
      <c r="K67" s="184"/>
    </row>
    <row r="68" spans="1:11" ht="86.25" thickBot="1">
      <c r="A68" s="238"/>
      <c r="B68" s="105" t="s">
        <v>170</v>
      </c>
      <c r="C68" s="20" t="s">
        <v>205</v>
      </c>
      <c r="D68" s="20">
        <v>737</v>
      </c>
      <c r="E68" s="20">
        <v>737</v>
      </c>
      <c r="F68" s="65">
        <f t="shared" si="0"/>
        <v>1</v>
      </c>
      <c r="G68" s="250" t="s">
        <v>533</v>
      </c>
      <c r="H68" s="238"/>
      <c r="I68" s="239">
        <v>2000000</v>
      </c>
      <c r="J68" s="186">
        <v>2000000</v>
      </c>
      <c r="K68" s="182">
        <f>J68/I68</f>
        <v>1</v>
      </c>
    </row>
    <row r="69" spans="1:11" ht="72" thickBot="1">
      <c r="A69" s="238"/>
      <c r="B69" s="105" t="s">
        <v>316</v>
      </c>
      <c r="C69" s="20" t="s">
        <v>303</v>
      </c>
      <c r="D69" s="75">
        <v>1640</v>
      </c>
      <c r="E69" s="20">
        <v>1640</v>
      </c>
      <c r="F69" s="65">
        <f t="shared" si="0"/>
        <v>1</v>
      </c>
      <c r="G69" s="251"/>
      <c r="H69" s="238"/>
      <c r="I69" s="239"/>
      <c r="J69" s="188"/>
      <c r="K69" s="184"/>
    </row>
    <row r="70" spans="1:11" ht="72" thickBot="1">
      <c r="A70" s="238"/>
      <c r="B70" s="105" t="s">
        <v>315</v>
      </c>
      <c r="C70" s="20" t="s">
        <v>231</v>
      </c>
      <c r="D70" s="20">
        <v>1</v>
      </c>
      <c r="E70" s="20">
        <v>0</v>
      </c>
      <c r="F70" s="65">
        <f t="shared" si="0"/>
        <v>0</v>
      </c>
      <c r="G70" s="48" t="s">
        <v>534</v>
      </c>
      <c r="H70" s="238"/>
      <c r="I70" s="23">
        <v>11000000</v>
      </c>
      <c r="J70" s="59">
        <v>8000000</v>
      </c>
      <c r="K70" s="74">
        <f>J70/I70</f>
        <v>0.7272727272727273</v>
      </c>
    </row>
    <row r="71" spans="1:11" ht="43.5" thickBot="1">
      <c r="A71" s="238" t="s">
        <v>121</v>
      </c>
      <c r="B71" s="167" t="s">
        <v>127</v>
      </c>
      <c r="C71" s="20" t="s">
        <v>193</v>
      </c>
      <c r="D71" s="75">
        <v>1200</v>
      </c>
      <c r="E71" s="20">
        <v>729</v>
      </c>
      <c r="F71" s="65">
        <v>1</v>
      </c>
      <c r="G71" s="22" t="s">
        <v>535</v>
      </c>
      <c r="H71" s="238" t="s">
        <v>282</v>
      </c>
      <c r="I71" s="23">
        <v>620000000</v>
      </c>
      <c r="J71" s="18">
        <v>569000000</v>
      </c>
      <c r="K71" s="74">
        <f>J71/I71</f>
        <v>0.917741935483871</v>
      </c>
    </row>
    <row r="72" spans="1:11" ht="43.5" thickBot="1">
      <c r="A72" s="238"/>
      <c r="B72" s="100" t="s">
        <v>247</v>
      </c>
      <c r="C72" s="20" t="s">
        <v>188</v>
      </c>
      <c r="D72" s="20">
        <v>6</v>
      </c>
      <c r="E72" s="20">
        <v>3</v>
      </c>
      <c r="F72" s="65">
        <f aca="true" t="shared" si="2" ref="F72:F120">E72/D72</f>
        <v>0.5</v>
      </c>
      <c r="G72" s="235" t="s">
        <v>536</v>
      </c>
      <c r="H72" s="238"/>
      <c r="I72" s="239">
        <v>100600000</v>
      </c>
      <c r="J72" s="186">
        <v>84800000</v>
      </c>
      <c r="K72" s="182">
        <f>J72/I72</f>
        <v>0.8429423459244533</v>
      </c>
    </row>
    <row r="73" spans="1:11" ht="43.5" thickBot="1">
      <c r="A73" s="238"/>
      <c r="B73" s="100" t="s">
        <v>186</v>
      </c>
      <c r="C73" s="20" t="s">
        <v>173</v>
      </c>
      <c r="D73" s="37">
        <v>1</v>
      </c>
      <c r="E73" s="78">
        <v>1</v>
      </c>
      <c r="F73" s="65">
        <f t="shared" si="2"/>
        <v>1</v>
      </c>
      <c r="G73" s="236"/>
      <c r="H73" s="238"/>
      <c r="I73" s="239"/>
      <c r="J73" s="187"/>
      <c r="K73" s="183"/>
    </row>
    <row r="74" spans="1:11" ht="72" thickBot="1">
      <c r="A74" s="238"/>
      <c r="B74" s="100" t="s">
        <v>263</v>
      </c>
      <c r="C74" s="20" t="s">
        <v>187</v>
      </c>
      <c r="D74" s="20">
        <v>100</v>
      </c>
      <c r="E74" s="20">
        <v>45</v>
      </c>
      <c r="F74" s="65">
        <f t="shared" si="2"/>
        <v>0.45</v>
      </c>
      <c r="G74" s="236"/>
      <c r="H74" s="238"/>
      <c r="I74" s="239"/>
      <c r="J74" s="187"/>
      <c r="K74" s="183"/>
    </row>
    <row r="75" spans="1:11" ht="72" thickBot="1">
      <c r="A75" s="238"/>
      <c r="B75" s="100" t="s">
        <v>264</v>
      </c>
      <c r="C75" s="20" t="s">
        <v>187</v>
      </c>
      <c r="D75" s="20">
        <v>35</v>
      </c>
      <c r="E75" s="20">
        <v>35</v>
      </c>
      <c r="F75" s="65">
        <f t="shared" si="2"/>
        <v>1</v>
      </c>
      <c r="G75" s="237"/>
      <c r="H75" s="238"/>
      <c r="I75" s="239"/>
      <c r="J75" s="188"/>
      <c r="K75" s="184"/>
    </row>
    <row r="76" spans="1:11" ht="72" thickBot="1">
      <c r="A76" s="238"/>
      <c r="B76" s="100" t="s">
        <v>317</v>
      </c>
      <c r="C76" s="20" t="s">
        <v>231</v>
      </c>
      <c r="D76" s="20">
        <v>1</v>
      </c>
      <c r="E76" s="20">
        <v>0</v>
      </c>
      <c r="F76" s="65">
        <f t="shared" si="2"/>
        <v>0</v>
      </c>
      <c r="G76" s="48" t="s">
        <v>537</v>
      </c>
      <c r="H76" s="238"/>
      <c r="I76" s="23">
        <f>372500</f>
        <v>372500</v>
      </c>
      <c r="J76" s="59">
        <v>0</v>
      </c>
      <c r="K76" s="74">
        <f>J76/I76</f>
        <v>0</v>
      </c>
    </row>
    <row r="77" spans="1:11" ht="57.75" thickBot="1">
      <c r="A77" s="238"/>
      <c r="B77" s="100" t="s">
        <v>318</v>
      </c>
      <c r="C77" s="20" t="s">
        <v>231</v>
      </c>
      <c r="D77" s="20">
        <v>1</v>
      </c>
      <c r="E77" s="20">
        <v>0</v>
      </c>
      <c r="F77" s="65">
        <f t="shared" si="2"/>
        <v>0</v>
      </c>
      <c r="G77" s="48" t="s">
        <v>538</v>
      </c>
      <c r="H77" s="238"/>
      <c r="I77" s="23">
        <v>40064000</v>
      </c>
      <c r="J77" s="59">
        <v>33600000</v>
      </c>
      <c r="K77" s="74">
        <f>J77/I77</f>
        <v>0.8386581469648562</v>
      </c>
    </row>
    <row r="78" spans="1:11" ht="29.25" thickBot="1">
      <c r="A78" s="238" t="s">
        <v>114</v>
      </c>
      <c r="B78" s="100" t="s">
        <v>319</v>
      </c>
      <c r="C78" s="20" t="s">
        <v>113</v>
      </c>
      <c r="D78" s="20">
        <v>1</v>
      </c>
      <c r="E78" s="20">
        <v>1</v>
      </c>
      <c r="F78" s="65">
        <f t="shared" si="2"/>
        <v>1</v>
      </c>
      <c r="G78" s="235" t="s">
        <v>539</v>
      </c>
      <c r="H78" s="238" t="s">
        <v>282</v>
      </c>
      <c r="I78" s="239">
        <v>341093479</v>
      </c>
      <c r="J78" s="186">
        <v>330050000</v>
      </c>
      <c r="K78" s="182">
        <f>J78/I78</f>
        <v>0.9676233065716275</v>
      </c>
    </row>
    <row r="79" spans="1:11" ht="57.75" thickBot="1">
      <c r="A79" s="238"/>
      <c r="B79" s="100" t="s">
        <v>320</v>
      </c>
      <c r="C79" s="20" t="s">
        <v>225</v>
      </c>
      <c r="D79" s="20">
        <v>1</v>
      </c>
      <c r="E79" s="20">
        <v>1</v>
      </c>
      <c r="F79" s="65">
        <f t="shared" si="2"/>
        <v>1</v>
      </c>
      <c r="G79" s="237"/>
      <c r="H79" s="238"/>
      <c r="I79" s="239"/>
      <c r="J79" s="188"/>
      <c r="K79" s="184"/>
    </row>
    <row r="80" spans="1:11" ht="72" thickBot="1">
      <c r="A80" s="238"/>
      <c r="B80" s="100" t="s">
        <v>216</v>
      </c>
      <c r="C80" s="20" t="s">
        <v>113</v>
      </c>
      <c r="D80" s="20">
        <v>2</v>
      </c>
      <c r="E80" s="20">
        <v>1</v>
      </c>
      <c r="F80" s="65">
        <f t="shared" si="2"/>
        <v>0.5</v>
      </c>
      <c r="G80" s="48" t="s">
        <v>540</v>
      </c>
      <c r="H80" s="238"/>
      <c r="I80" s="23">
        <v>147384908</v>
      </c>
      <c r="J80" s="59">
        <v>135100000</v>
      </c>
      <c r="K80" s="74">
        <f>J80/I80</f>
        <v>0.9166474494118488</v>
      </c>
    </row>
    <row r="81" spans="1:11" ht="57.75" thickBot="1">
      <c r="A81" s="238" t="s">
        <v>120</v>
      </c>
      <c r="B81" s="100" t="s">
        <v>321</v>
      </c>
      <c r="C81" s="20" t="s">
        <v>248</v>
      </c>
      <c r="D81" s="20">
        <v>200</v>
      </c>
      <c r="E81" s="20">
        <v>181</v>
      </c>
      <c r="F81" s="65">
        <f t="shared" si="2"/>
        <v>0.905</v>
      </c>
      <c r="G81" s="235" t="s">
        <v>541</v>
      </c>
      <c r="H81" s="238" t="s">
        <v>285</v>
      </c>
      <c r="I81" s="239">
        <v>198512000</v>
      </c>
      <c r="J81" s="186">
        <v>171000000</v>
      </c>
      <c r="K81" s="182">
        <f>J81/I81</f>
        <v>0.8614088820826953</v>
      </c>
    </row>
    <row r="82" spans="1:11" ht="100.5" thickBot="1">
      <c r="A82" s="238"/>
      <c r="B82" s="100" t="s">
        <v>190</v>
      </c>
      <c r="C82" s="20" t="s">
        <v>249</v>
      </c>
      <c r="D82" s="20">
        <v>4</v>
      </c>
      <c r="E82" s="20">
        <v>2</v>
      </c>
      <c r="F82" s="65">
        <f t="shared" si="2"/>
        <v>0.5</v>
      </c>
      <c r="G82" s="237"/>
      <c r="H82" s="238"/>
      <c r="I82" s="239"/>
      <c r="J82" s="188"/>
      <c r="K82" s="184"/>
    </row>
    <row r="83" spans="1:11" ht="72" thickBot="1">
      <c r="A83" s="238"/>
      <c r="B83" s="100" t="s">
        <v>322</v>
      </c>
      <c r="C83" s="20" t="s">
        <v>206</v>
      </c>
      <c r="D83" s="75">
        <v>4140</v>
      </c>
      <c r="E83" s="20">
        <v>2177</v>
      </c>
      <c r="F83" s="65">
        <f t="shared" si="2"/>
        <v>0.5258454106280194</v>
      </c>
      <c r="G83" s="235" t="s">
        <v>543</v>
      </c>
      <c r="H83" s="238"/>
      <c r="I83" s="239">
        <v>150000000</v>
      </c>
      <c r="J83" s="186">
        <v>64400000</v>
      </c>
      <c r="K83" s="182">
        <f>J83/I83</f>
        <v>0.42933333333333334</v>
      </c>
    </row>
    <row r="84" spans="1:11" ht="57.75" thickBot="1">
      <c r="A84" s="238"/>
      <c r="B84" s="100" t="s">
        <v>265</v>
      </c>
      <c r="C84" s="20" t="s">
        <v>184</v>
      </c>
      <c r="D84" s="75">
        <v>5000</v>
      </c>
      <c r="E84" s="20">
        <v>2935</v>
      </c>
      <c r="F84" s="65">
        <f t="shared" si="2"/>
        <v>0.587</v>
      </c>
      <c r="G84" s="236"/>
      <c r="H84" s="238"/>
      <c r="I84" s="239"/>
      <c r="J84" s="187"/>
      <c r="K84" s="183"/>
    </row>
    <row r="85" spans="1:11" ht="72" thickBot="1">
      <c r="A85" s="238"/>
      <c r="B85" s="100" t="s">
        <v>323</v>
      </c>
      <c r="C85" s="20" t="s">
        <v>249</v>
      </c>
      <c r="D85" s="20">
        <v>2</v>
      </c>
      <c r="E85" s="20">
        <v>1</v>
      </c>
      <c r="F85" s="65">
        <f t="shared" si="2"/>
        <v>0.5</v>
      </c>
      <c r="G85" s="237"/>
      <c r="H85" s="238"/>
      <c r="I85" s="239"/>
      <c r="J85" s="188"/>
      <c r="K85" s="184"/>
    </row>
    <row r="86" spans="1:11" ht="72" thickBot="1">
      <c r="A86" s="238"/>
      <c r="B86" s="100" t="s">
        <v>324</v>
      </c>
      <c r="C86" s="20" t="s">
        <v>231</v>
      </c>
      <c r="D86" s="20">
        <v>1</v>
      </c>
      <c r="E86" s="20">
        <v>0</v>
      </c>
      <c r="F86" s="65">
        <f t="shared" si="2"/>
        <v>0</v>
      </c>
      <c r="G86" s="48" t="s">
        <v>542</v>
      </c>
      <c r="H86" s="238"/>
      <c r="I86" s="23">
        <v>372500</v>
      </c>
      <c r="J86" s="59">
        <v>0</v>
      </c>
      <c r="K86" s="74">
        <f>J86/I86</f>
        <v>0</v>
      </c>
    </row>
    <row r="87" spans="1:11" ht="86.25" thickBot="1">
      <c r="A87" s="238" t="s">
        <v>119</v>
      </c>
      <c r="B87" s="100" t="s">
        <v>325</v>
      </c>
      <c r="C87" s="20" t="s">
        <v>221</v>
      </c>
      <c r="D87" s="75">
        <v>1500</v>
      </c>
      <c r="E87" s="20">
        <v>838</v>
      </c>
      <c r="F87" s="65">
        <f t="shared" si="2"/>
        <v>0.5586666666666666</v>
      </c>
      <c r="G87" s="235" t="s">
        <v>546</v>
      </c>
      <c r="H87" s="238" t="s">
        <v>279</v>
      </c>
      <c r="I87" s="239">
        <v>190312000</v>
      </c>
      <c r="J87" s="186">
        <v>170800000</v>
      </c>
      <c r="K87" s="182">
        <f>J87/I87</f>
        <v>0.8974736222623901</v>
      </c>
    </row>
    <row r="88" spans="1:11" ht="86.25" thickBot="1">
      <c r="A88" s="238"/>
      <c r="B88" s="100" t="s">
        <v>326</v>
      </c>
      <c r="C88" s="20" t="s">
        <v>250</v>
      </c>
      <c r="D88" s="75">
        <v>4000</v>
      </c>
      <c r="E88" s="20">
        <v>2175</v>
      </c>
      <c r="F88" s="65">
        <f t="shared" si="2"/>
        <v>0.54375</v>
      </c>
      <c r="G88" s="236"/>
      <c r="H88" s="238"/>
      <c r="I88" s="239"/>
      <c r="J88" s="187"/>
      <c r="K88" s="183"/>
    </row>
    <row r="89" spans="1:11" ht="57.75" thickBot="1">
      <c r="A89" s="238"/>
      <c r="B89" s="104" t="s">
        <v>251</v>
      </c>
      <c r="C89" s="20" t="s">
        <v>243</v>
      </c>
      <c r="D89" s="75">
        <v>3840</v>
      </c>
      <c r="E89" s="20">
        <v>2865</v>
      </c>
      <c r="F89" s="65">
        <f t="shared" si="2"/>
        <v>0.74609375</v>
      </c>
      <c r="G89" s="237"/>
      <c r="H89" s="238"/>
      <c r="I89" s="239"/>
      <c r="J89" s="188"/>
      <c r="K89" s="184"/>
    </row>
    <row r="90" spans="1:11" ht="72" thickBot="1">
      <c r="A90" s="238"/>
      <c r="B90" s="100" t="s">
        <v>191</v>
      </c>
      <c r="C90" s="20" t="s">
        <v>252</v>
      </c>
      <c r="D90" s="20" t="s">
        <v>554</v>
      </c>
      <c r="E90" s="20">
        <v>2100</v>
      </c>
      <c r="F90" s="65">
        <v>1</v>
      </c>
      <c r="G90" s="235" t="s">
        <v>545</v>
      </c>
      <c r="H90" s="238"/>
      <c r="I90" s="239">
        <v>80000000</v>
      </c>
      <c r="J90" s="186">
        <v>54800000</v>
      </c>
      <c r="K90" s="182">
        <f>J90/I90</f>
        <v>0.685</v>
      </c>
    </row>
    <row r="91" spans="1:11" ht="57.75" thickBot="1">
      <c r="A91" s="238"/>
      <c r="B91" s="100" t="s">
        <v>327</v>
      </c>
      <c r="C91" s="20" t="s">
        <v>253</v>
      </c>
      <c r="D91" s="75">
        <v>1147</v>
      </c>
      <c r="E91" s="20">
        <v>1147</v>
      </c>
      <c r="F91" s="65">
        <f t="shared" si="2"/>
        <v>1</v>
      </c>
      <c r="G91" s="237"/>
      <c r="H91" s="238"/>
      <c r="I91" s="239"/>
      <c r="J91" s="188"/>
      <c r="K91" s="184"/>
    </row>
    <row r="92" spans="1:11" ht="43.5" thickBot="1">
      <c r="A92" s="238"/>
      <c r="B92" s="100" t="s">
        <v>328</v>
      </c>
      <c r="C92" s="20" t="s">
        <v>192</v>
      </c>
      <c r="D92" s="20">
        <v>1</v>
      </c>
      <c r="E92" s="20">
        <v>0</v>
      </c>
      <c r="F92" s="65">
        <f t="shared" si="2"/>
        <v>0</v>
      </c>
      <c r="G92" s="20" t="s">
        <v>544</v>
      </c>
      <c r="H92" s="238"/>
      <c r="I92" s="23">
        <v>11000000</v>
      </c>
      <c r="J92" s="59">
        <v>0</v>
      </c>
      <c r="K92" s="74">
        <f>J92/I92</f>
        <v>0</v>
      </c>
    </row>
    <row r="93" spans="1:11" ht="57.75" thickBot="1">
      <c r="A93" s="238" t="s">
        <v>112</v>
      </c>
      <c r="B93" s="104" t="s">
        <v>329</v>
      </c>
      <c r="C93" s="20" t="s">
        <v>269</v>
      </c>
      <c r="D93" s="75">
        <v>1200</v>
      </c>
      <c r="E93" s="20">
        <v>975</v>
      </c>
      <c r="F93" s="65">
        <f t="shared" si="2"/>
        <v>0.8125</v>
      </c>
      <c r="G93" s="235" t="s">
        <v>548</v>
      </c>
      <c r="H93" s="238" t="s">
        <v>282</v>
      </c>
      <c r="I93" s="239">
        <v>54845000</v>
      </c>
      <c r="J93" s="186">
        <v>47200000</v>
      </c>
      <c r="K93" s="182">
        <f>J93/I93</f>
        <v>0.8606071656486461</v>
      </c>
    </row>
    <row r="94" spans="1:11" ht="57.75" thickBot="1">
      <c r="A94" s="238"/>
      <c r="B94" s="104" t="s">
        <v>330</v>
      </c>
      <c r="C94" s="20" t="s">
        <v>270</v>
      </c>
      <c r="D94" s="75">
        <v>1000</v>
      </c>
      <c r="E94" s="20">
        <v>1000</v>
      </c>
      <c r="F94" s="65">
        <f t="shared" si="2"/>
        <v>1</v>
      </c>
      <c r="G94" s="236"/>
      <c r="H94" s="238"/>
      <c r="I94" s="239"/>
      <c r="J94" s="187"/>
      <c r="K94" s="183"/>
    </row>
    <row r="95" spans="1:11" ht="72" thickBot="1">
      <c r="A95" s="238"/>
      <c r="B95" s="100" t="s">
        <v>254</v>
      </c>
      <c r="C95" s="20" t="s">
        <v>255</v>
      </c>
      <c r="D95" s="20">
        <v>60</v>
      </c>
      <c r="E95" s="20">
        <v>60</v>
      </c>
      <c r="F95" s="65">
        <f t="shared" si="2"/>
        <v>1</v>
      </c>
      <c r="G95" s="237"/>
      <c r="H95" s="238"/>
      <c r="I95" s="239"/>
      <c r="J95" s="188"/>
      <c r="K95" s="184"/>
    </row>
    <row r="96" spans="1:11" ht="72" thickBot="1">
      <c r="A96" s="238"/>
      <c r="B96" s="100" t="s">
        <v>331</v>
      </c>
      <c r="C96" s="20" t="s">
        <v>231</v>
      </c>
      <c r="D96" s="20">
        <v>1</v>
      </c>
      <c r="E96" s="20">
        <v>0</v>
      </c>
      <c r="F96" s="65">
        <f t="shared" si="2"/>
        <v>0</v>
      </c>
      <c r="G96" s="48" t="s">
        <v>547</v>
      </c>
      <c r="H96" s="238"/>
      <c r="I96" s="23">
        <v>87000000</v>
      </c>
      <c r="J96" s="59">
        <v>11200000</v>
      </c>
      <c r="K96" s="74">
        <f>J96/I96</f>
        <v>0.12873563218390804</v>
      </c>
    </row>
    <row r="97" spans="1:11" ht="57.75" thickBot="1">
      <c r="A97" s="238" t="s">
        <v>118</v>
      </c>
      <c r="B97" s="100" t="s">
        <v>198</v>
      </c>
      <c r="C97" s="20" t="s">
        <v>113</v>
      </c>
      <c r="D97" s="20">
        <v>3</v>
      </c>
      <c r="E97" s="20">
        <v>3</v>
      </c>
      <c r="F97" s="65">
        <f t="shared" si="2"/>
        <v>1</v>
      </c>
      <c r="G97" s="235" t="s">
        <v>549</v>
      </c>
      <c r="H97" s="238" t="s">
        <v>282</v>
      </c>
      <c r="I97" s="239">
        <v>459380000</v>
      </c>
      <c r="J97" s="186">
        <v>230485000</v>
      </c>
      <c r="K97" s="182">
        <f>J97/I97</f>
        <v>0.5017305934085071</v>
      </c>
    </row>
    <row r="98" spans="1:11" ht="57.75" thickBot="1">
      <c r="A98" s="238"/>
      <c r="B98" s="100" t="s">
        <v>217</v>
      </c>
      <c r="C98" s="20" t="s">
        <v>244</v>
      </c>
      <c r="D98" s="20">
        <v>2</v>
      </c>
      <c r="E98" s="20">
        <v>1</v>
      </c>
      <c r="F98" s="65">
        <f t="shared" si="2"/>
        <v>0.5</v>
      </c>
      <c r="G98" s="236"/>
      <c r="H98" s="238"/>
      <c r="I98" s="239"/>
      <c r="J98" s="187"/>
      <c r="K98" s="183"/>
    </row>
    <row r="99" spans="1:11" ht="43.5" thickBot="1">
      <c r="A99" s="238"/>
      <c r="B99" s="100" t="s">
        <v>194</v>
      </c>
      <c r="C99" s="20" t="s">
        <v>195</v>
      </c>
      <c r="D99" s="37">
        <v>0.6</v>
      </c>
      <c r="E99" s="79">
        <v>0.4936</v>
      </c>
      <c r="F99" s="65">
        <f t="shared" si="2"/>
        <v>0.8226666666666667</v>
      </c>
      <c r="G99" s="236"/>
      <c r="H99" s="238"/>
      <c r="I99" s="239"/>
      <c r="J99" s="187"/>
      <c r="K99" s="183"/>
    </row>
    <row r="100" spans="1:11" ht="43.5" thickBot="1">
      <c r="A100" s="238"/>
      <c r="B100" s="100" t="s">
        <v>196</v>
      </c>
      <c r="C100" s="20" t="s">
        <v>175</v>
      </c>
      <c r="D100" s="20">
        <v>12</v>
      </c>
      <c r="E100" s="20">
        <v>6</v>
      </c>
      <c r="F100" s="65">
        <f t="shared" si="2"/>
        <v>0.5</v>
      </c>
      <c r="G100" s="236"/>
      <c r="H100" s="238"/>
      <c r="I100" s="239"/>
      <c r="J100" s="187"/>
      <c r="K100" s="183"/>
    </row>
    <row r="101" spans="1:11" ht="43.5" thickBot="1">
      <c r="A101" s="238"/>
      <c r="B101" s="100" t="s">
        <v>197</v>
      </c>
      <c r="C101" s="20" t="s">
        <v>256</v>
      </c>
      <c r="D101" s="20">
        <v>12</v>
      </c>
      <c r="E101" s="20">
        <v>6</v>
      </c>
      <c r="F101" s="65">
        <f t="shared" si="2"/>
        <v>0.5</v>
      </c>
      <c r="G101" s="236"/>
      <c r="H101" s="238"/>
      <c r="I101" s="239"/>
      <c r="J101" s="187"/>
      <c r="K101" s="183"/>
    </row>
    <row r="102" spans="1:11" ht="43.5" thickBot="1">
      <c r="A102" s="238"/>
      <c r="B102" s="100" t="s">
        <v>208</v>
      </c>
      <c r="C102" s="20" t="s">
        <v>257</v>
      </c>
      <c r="D102" s="20">
        <v>12</v>
      </c>
      <c r="E102" s="20">
        <v>6</v>
      </c>
      <c r="F102" s="65">
        <f t="shared" si="2"/>
        <v>0.5</v>
      </c>
      <c r="G102" s="236"/>
      <c r="H102" s="238"/>
      <c r="I102" s="239"/>
      <c r="J102" s="187"/>
      <c r="K102" s="183"/>
    </row>
    <row r="103" spans="1:11" ht="43.5" thickBot="1">
      <c r="A103" s="238"/>
      <c r="B103" s="100" t="s">
        <v>218</v>
      </c>
      <c r="C103" s="20" t="s">
        <v>258</v>
      </c>
      <c r="D103" s="20">
        <v>2</v>
      </c>
      <c r="E103" s="20">
        <v>1</v>
      </c>
      <c r="F103" s="65">
        <f t="shared" si="2"/>
        <v>0.5</v>
      </c>
      <c r="G103" s="236"/>
      <c r="H103" s="238"/>
      <c r="I103" s="239"/>
      <c r="J103" s="187"/>
      <c r="K103" s="183"/>
    </row>
    <row r="104" spans="1:11" ht="57.75" thickBot="1">
      <c r="A104" s="238"/>
      <c r="B104" s="100" t="s">
        <v>219</v>
      </c>
      <c r="C104" s="20" t="s">
        <v>259</v>
      </c>
      <c r="D104" s="20">
        <v>2</v>
      </c>
      <c r="E104" s="20">
        <v>1</v>
      </c>
      <c r="F104" s="65">
        <f t="shared" si="2"/>
        <v>0.5</v>
      </c>
      <c r="G104" s="236"/>
      <c r="H104" s="238"/>
      <c r="I104" s="239"/>
      <c r="J104" s="187"/>
      <c r="K104" s="183"/>
    </row>
    <row r="105" spans="1:11" ht="29.25" thickBot="1">
      <c r="A105" s="238"/>
      <c r="B105" s="100" t="s">
        <v>291</v>
      </c>
      <c r="C105" s="20" t="s">
        <v>292</v>
      </c>
      <c r="D105" s="20">
        <v>1</v>
      </c>
      <c r="E105" s="20">
        <v>0</v>
      </c>
      <c r="F105" s="65">
        <f t="shared" si="2"/>
        <v>0</v>
      </c>
      <c r="G105" s="237"/>
      <c r="H105" s="238"/>
      <c r="I105" s="239"/>
      <c r="J105" s="188"/>
      <c r="K105" s="184"/>
    </row>
    <row r="106" spans="1:11" ht="57.75" thickBot="1">
      <c r="A106" s="238" t="s">
        <v>122</v>
      </c>
      <c r="B106" s="100" t="s">
        <v>203</v>
      </c>
      <c r="C106" s="20" t="s">
        <v>113</v>
      </c>
      <c r="D106" s="20">
        <v>4</v>
      </c>
      <c r="E106" s="20">
        <v>2</v>
      </c>
      <c r="F106" s="65">
        <f t="shared" si="2"/>
        <v>0.5</v>
      </c>
      <c r="G106" s="235" t="s">
        <v>550</v>
      </c>
      <c r="H106" s="238" t="s">
        <v>282</v>
      </c>
      <c r="I106" s="239">
        <v>150000000</v>
      </c>
      <c r="J106" s="186">
        <v>64200000</v>
      </c>
      <c r="K106" s="182">
        <f>J106/I106</f>
        <v>0.428</v>
      </c>
    </row>
    <row r="107" spans="1:11" ht="43.5" thickBot="1">
      <c r="A107" s="238"/>
      <c r="B107" s="100" t="s">
        <v>199</v>
      </c>
      <c r="C107" s="20" t="s">
        <v>173</v>
      </c>
      <c r="D107" s="37">
        <v>1</v>
      </c>
      <c r="E107" s="78">
        <v>1</v>
      </c>
      <c r="F107" s="65">
        <f t="shared" si="2"/>
        <v>1</v>
      </c>
      <c r="G107" s="236"/>
      <c r="H107" s="238"/>
      <c r="I107" s="239"/>
      <c r="J107" s="187"/>
      <c r="K107" s="183"/>
    </row>
    <row r="108" spans="1:11" ht="43.5" thickBot="1">
      <c r="A108" s="238"/>
      <c r="B108" s="100" t="s">
        <v>220</v>
      </c>
      <c r="C108" s="20" t="s">
        <v>225</v>
      </c>
      <c r="D108" s="20">
        <v>6</v>
      </c>
      <c r="E108" s="20">
        <v>3</v>
      </c>
      <c r="F108" s="65">
        <f t="shared" si="2"/>
        <v>0.5</v>
      </c>
      <c r="G108" s="236"/>
      <c r="H108" s="238"/>
      <c r="I108" s="239"/>
      <c r="J108" s="187"/>
      <c r="K108" s="183"/>
    </row>
    <row r="109" spans="1:11" ht="43.5" thickBot="1">
      <c r="A109" s="238"/>
      <c r="B109" s="100" t="s">
        <v>200</v>
      </c>
      <c r="C109" s="20" t="s">
        <v>226</v>
      </c>
      <c r="D109" s="20">
        <v>4</v>
      </c>
      <c r="E109" s="20">
        <v>2</v>
      </c>
      <c r="F109" s="65">
        <f t="shared" si="2"/>
        <v>0.5</v>
      </c>
      <c r="G109" s="236"/>
      <c r="H109" s="238"/>
      <c r="I109" s="239"/>
      <c r="J109" s="187"/>
      <c r="K109" s="183"/>
    </row>
    <row r="110" spans="1:11" ht="43.5" thickBot="1">
      <c r="A110" s="238"/>
      <c r="B110" s="100" t="s">
        <v>201</v>
      </c>
      <c r="C110" s="20" t="s">
        <v>260</v>
      </c>
      <c r="D110" s="20">
        <v>4</v>
      </c>
      <c r="E110" s="20">
        <v>2</v>
      </c>
      <c r="F110" s="65">
        <f t="shared" si="2"/>
        <v>0.5</v>
      </c>
      <c r="G110" s="236"/>
      <c r="H110" s="238"/>
      <c r="I110" s="239"/>
      <c r="J110" s="187"/>
      <c r="K110" s="183"/>
    </row>
    <row r="111" spans="1:11" ht="57.75" thickBot="1">
      <c r="A111" s="238"/>
      <c r="B111" s="100" t="s">
        <v>202</v>
      </c>
      <c r="C111" s="20" t="s">
        <v>261</v>
      </c>
      <c r="D111" s="20">
        <v>200</v>
      </c>
      <c r="E111" s="20">
        <v>176</v>
      </c>
      <c r="F111" s="65">
        <f t="shared" si="2"/>
        <v>0.88</v>
      </c>
      <c r="G111" s="237"/>
      <c r="H111" s="238"/>
      <c r="I111" s="239"/>
      <c r="J111" s="188"/>
      <c r="K111" s="184"/>
    </row>
    <row r="112" spans="1:11" ht="57.75" thickBot="1">
      <c r="A112" s="238"/>
      <c r="B112" s="100" t="s">
        <v>332</v>
      </c>
      <c r="C112" s="20" t="s">
        <v>231</v>
      </c>
      <c r="D112" s="20">
        <v>1</v>
      </c>
      <c r="E112" s="20">
        <v>0</v>
      </c>
      <c r="F112" s="65">
        <f t="shared" si="2"/>
        <v>0</v>
      </c>
      <c r="G112" s="48" t="s">
        <v>551</v>
      </c>
      <c r="H112" s="238"/>
      <c r="I112" s="23">
        <v>372500</v>
      </c>
      <c r="J112" s="59">
        <v>0</v>
      </c>
      <c r="K112" s="74">
        <f>J112/I112</f>
        <v>0</v>
      </c>
    </row>
    <row r="113" spans="1:11" ht="43.5" thickBot="1">
      <c r="A113" s="238" t="s">
        <v>117</v>
      </c>
      <c r="B113" s="100" t="s">
        <v>333</v>
      </c>
      <c r="C113" s="20" t="s">
        <v>221</v>
      </c>
      <c r="D113" s="20">
        <v>350</v>
      </c>
      <c r="E113" s="20">
        <v>274</v>
      </c>
      <c r="F113" s="65">
        <f t="shared" si="2"/>
        <v>0.7828571428571428</v>
      </c>
      <c r="G113" s="235" t="s">
        <v>552</v>
      </c>
      <c r="H113" s="238" t="s">
        <v>282</v>
      </c>
      <c r="I113" s="239">
        <v>140000000</v>
      </c>
      <c r="J113" s="186">
        <v>41400000</v>
      </c>
      <c r="K113" s="182">
        <f>J113/I113</f>
        <v>0.2957142857142857</v>
      </c>
    </row>
    <row r="114" spans="1:11" ht="57.75" thickBot="1">
      <c r="A114" s="238"/>
      <c r="B114" s="100" t="s">
        <v>334</v>
      </c>
      <c r="C114" s="20" t="s">
        <v>262</v>
      </c>
      <c r="D114" s="75">
        <v>1500</v>
      </c>
      <c r="E114" s="20">
        <v>909</v>
      </c>
      <c r="F114" s="65">
        <f t="shared" si="2"/>
        <v>0.606</v>
      </c>
      <c r="G114" s="236"/>
      <c r="H114" s="238"/>
      <c r="I114" s="239"/>
      <c r="J114" s="187"/>
      <c r="K114" s="183"/>
    </row>
    <row r="115" spans="1:11" ht="43.5" thickBot="1">
      <c r="A115" s="238"/>
      <c r="B115" s="100" t="s">
        <v>310</v>
      </c>
      <c r="C115" s="20" t="s">
        <v>311</v>
      </c>
      <c r="D115" s="75">
        <v>1500</v>
      </c>
      <c r="E115" s="20">
        <v>1121</v>
      </c>
      <c r="F115" s="65">
        <f t="shared" si="2"/>
        <v>0.7473333333333333</v>
      </c>
      <c r="G115" s="236"/>
      <c r="H115" s="238"/>
      <c r="I115" s="239"/>
      <c r="J115" s="187"/>
      <c r="K115" s="183"/>
    </row>
    <row r="116" spans="1:11" ht="43.5" thickBot="1">
      <c r="A116" s="238"/>
      <c r="B116" s="104" t="s">
        <v>556</v>
      </c>
      <c r="C116" s="20" t="s">
        <v>243</v>
      </c>
      <c r="D116" s="50">
        <v>6</v>
      </c>
      <c r="E116" s="50">
        <v>6</v>
      </c>
      <c r="F116" s="65">
        <f t="shared" si="2"/>
        <v>1</v>
      </c>
      <c r="G116" s="237"/>
      <c r="H116" s="238"/>
      <c r="I116" s="239"/>
      <c r="J116" s="188"/>
      <c r="K116" s="184"/>
    </row>
    <row r="117" spans="1:11" ht="86.25" thickBot="1">
      <c r="A117" s="234" t="s">
        <v>157</v>
      </c>
      <c r="B117" s="104" t="s">
        <v>342</v>
      </c>
      <c r="C117" s="20" t="s">
        <v>129</v>
      </c>
      <c r="D117" s="20">
        <v>2</v>
      </c>
      <c r="E117" s="20"/>
      <c r="F117" s="65">
        <f t="shared" si="2"/>
        <v>0</v>
      </c>
      <c r="G117" s="250" t="s">
        <v>553</v>
      </c>
      <c r="H117" s="238" t="s">
        <v>287</v>
      </c>
      <c r="I117" s="239">
        <v>1886151259</v>
      </c>
      <c r="J117" s="186">
        <v>1231195612</v>
      </c>
      <c r="K117" s="182">
        <f>J117/I117</f>
        <v>0.6527555020442822</v>
      </c>
    </row>
    <row r="118" spans="1:11" ht="72" thickBot="1">
      <c r="A118" s="238"/>
      <c r="B118" s="100" t="s">
        <v>343</v>
      </c>
      <c r="C118" s="20" t="s">
        <v>303</v>
      </c>
      <c r="D118" s="20">
        <v>2</v>
      </c>
      <c r="E118" s="20"/>
      <c r="F118" s="65">
        <f t="shared" si="2"/>
        <v>0</v>
      </c>
      <c r="G118" s="265"/>
      <c r="H118" s="238"/>
      <c r="I118" s="239"/>
      <c r="J118" s="187"/>
      <c r="K118" s="183"/>
    </row>
    <row r="119" spans="1:11" ht="86.25" thickBot="1">
      <c r="A119" s="238"/>
      <c r="B119" s="99" t="s">
        <v>344</v>
      </c>
      <c r="C119" s="20" t="s">
        <v>311</v>
      </c>
      <c r="D119" s="20">
        <v>15</v>
      </c>
      <c r="E119" s="20"/>
      <c r="F119" s="65">
        <f t="shared" si="2"/>
        <v>0</v>
      </c>
      <c r="G119" s="265"/>
      <c r="H119" s="238"/>
      <c r="I119" s="239"/>
      <c r="J119" s="187"/>
      <c r="K119" s="183"/>
    </row>
    <row r="120" spans="1:11" ht="72" thickBot="1">
      <c r="A120" s="297"/>
      <c r="B120" s="101" t="s">
        <v>382</v>
      </c>
      <c r="C120" s="44" t="s">
        <v>381</v>
      </c>
      <c r="D120" s="51">
        <v>15</v>
      </c>
      <c r="E120" s="51"/>
      <c r="F120" s="65">
        <f t="shared" si="2"/>
        <v>0</v>
      </c>
      <c r="G120" s="298"/>
      <c r="H120" s="297"/>
      <c r="I120" s="299"/>
      <c r="J120" s="302"/>
      <c r="K120" s="185"/>
    </row>
    <row r="121" spans="1:11" ht="12.75">
      <c r="A121" s="67"/>
      <c r="B121" s="67"/>
      <c r="C121" s="67"/>
      <c r="D121" s="67"/>
      <c r="E121" s="67"/>
      <c r="F121" s="67"/>
      <c r="G121" s="67"/>
      <c r="H121" s="68"/>
      <c r="I121" s="280">
        <f>SUM(I3:I117)</f>
        <v>156124616195</v>
      </c>
      <c r="J121" s="191">
        <f>SUM(J3:J120)</f>
        <v>144191921367</v>
      </c>
      <c r="K121" s="193">
        <f>J121/I121</f>
        <v>0.9235694208971118</v>
      </c>
    </row>
    <row r="122" spans="1:11" ht="13.5" thickBot="1">
      <c r="A122" s="70"/>
      <c r="B122" s="70"/>
      <c r="C122" s="70"/>
      <c r="D122" s="70"/>
      <c r="E122" s="70"/>
      <c r="F122" s="70"/>
      <c r="G122" s="70"/>
      <c r="H122" s="71"/>
      <c r="I122" s="192"/>
      <c r="J122" s="192"/>
      <c r="K122" s="194"/>
    </row>
    <row r="123" spans="1:11" ht="12.75">
      <c r="A123" s="4"/>
      <c r="B123" s="6"/>
      <c r="C123" s="6"/>
      <c r="D123" s="6"/>
      <c r="E123" s="6"/>
      <c r="F123" s="6"/>
      <c r="G123" s="28"/>
      <c r="H123" s="6"/>
      <c r="I123" s="10"/>
      <c r="J123" s="10"/>
      <c r="K123" s="10"/>
    </row>
    <row r="124" spans="1:12" ht="25.5">
      <c r="A124" s="4"/>
      <c r="B124" s="36" t="s">
        <v>159</v>
      </c>
      <c r="C124" s="108"/>
      <c r="D124" s="108"/>
      <c r="E124" s="108"/>
      <c r="F124" s="111">
        <v>5</v>
      </c>
      <c r="G124" s="22"/>
      <c r="H124" s="108"/>
      <c r="I124" s="113">
        <v>1</v>
      </c>
      <c r="J124" s="109">
        <v>125000000</v>
      </c>
      <c r="K124" s="109">
        <v>79058000</v>
      </c>
      <c r="L124" s="110">
        <f>K124/J124</f>
        <v>0.632464</v>
      </c>
    </row>
    <row r="125" spans="2:12" ht="12.75">
      <c r="B125" s="40" t="s">
        <v>161</v>
      </c>
      <c r="C125" s="111"/>
      <c r="D125" s="111"/>
      <c r="E125" s="111"/>
      <c r="F125" s="111">
        <v>2</v>
      </c>
      <c r="G125" s="20"/>
      <c r="H125" s="111"/>
      <c r="I125" s="113">
        <v>1</v>
      </c>
      <c r="J125" s="114">
        <v>62000000</v>
      </c>
      <c r="K125" s="115">
        <v>21600000</v>
      </c>
      <c r="L125" s="110">
        <f aca="true" t="shared" si="3" ref="L125:L145">K125/J125</f>
        <v>0.34838709677419355</v>
      </c>
    </row>
    <row r="126" spans="2:12" ht="12.75">
      <c r="B126" s="36" t="s">
        <v>163</v>
      </c>
      <c r="C126" s="111"/>
      <c r="D126" s="111"/>
      <c r="E126" s="111"/>
      <c r="F126" s="111">
        <v>7</v>
      </c>
      <c r="G126" s="20"/>
      <c r="H126" s="111"/>
      <c r="I126" s="113">
        <v>0.7167</v>
      </c>
      <c r="J126" s="114">
        <v>300000000</v>
      </c>
      <c r="K126" s="116">
        <v>225000000</v>
      </c>
      <c r="L126" s="110">
        <f t="shared" si="3"/>
        <v>0.75</v>
      </c>
    </row>
    <row r="127" spans="2:12" ht="12.75">
      <c r="B127" s="106" t="s">
        <v>165</v>
      </c>
      <c r="C127" s="111"/>
      <c r="D127" s="111"/>
      <c r="E127" s="111"/>
      <c r="F127" s="111">
        <v>2</v>
      </c>
      <c r="G127" s="20"/>
      <c r="H127" s="111"/>
      <c r="I127" s="113">
        <v>0.5</v>
      </c>
      <c r="J127" s="109">
        <v>149186536684</v>
      </c>
      <c r="K127" s="109">
        <v>139593829751</v>
      </c>
      <c r="L127" s="110">
        <f t="shared" si="3"/>
        <v>0.9356999153796376</v>
      </c>
    </row>
    <row r="128" spans="2:12" ht="12.75">
      <c r="B128" s="36" t="s">
        <v>167</v>
      </c>
      <c r="C128" s="111"/>
      <c r="D128" s="111"/>
      <c r="E128" s="111"/>
      <c r="F128" s="111">
        <v>1</v>
      </c>
      <c r="G128" s="20"/>
      <c r="H128" s="111"/>
      <c r="I128" s="113">
        <v>1</v>
      </c>
      <c r="J128" s="109">
        <v>18849338</v>
      </c>
      <c r="K128" s="109">
        <v>8816338</v>
      </c>
      <c r="L128" s="110">
        <f t="shared" si="3"/>
        <v>0.4677266649895079</v>
      </c>
    </row>
    <row r="129" spans="2:12" ht="12.75">
      <c r="B129" s="40" t="s">
        <v>166</v>
      </c>
      <c r="C129" s="111"/>
      <c r="D129" s="111"/>
      <c r="E129" s="111"/>
      <c r="F129" s="111">
        <v>4</v>
      </c>
      <c r="G129" s="20"/>
      <c r="H129" s="111"/>
      <c r="I129" s="113">
        <v>0.7007</v>
      </c>
      <c r="J129" s="109">
        <v>60000000</v>
      </c>
      <c r="K129" s="109">
        <v>59400000</v>
      </c>
      <c r="L129" s="110">
        <f t="shared" si="3"/>
        <v>0.99</v>
      </c>
    </row>
    <row r="130" spans="2:12" ht="38.25">
      <c r="B130" s="107" t="s">
        <v>108</v>
      </c>
      <c r="C130" s="111"/>
      <c r="D130" s="111"/>
      <c r="E130" s="111"/>
      <c r="F130" s="111">
        <v>4</v>
      </c>
      <c r="G130" s="20"/>
      <c r="H130" s="111"/>
      <c r="I130" s="113">
        <v>0.8294</v>
      </c>
      <c r="J130" s="109">
        <v>70000000</v>
      </c>
      <c r="K130" s="109">
        <v>68986666</v>
      </c>
      <c r="L130" s="110">
        <f t="shared" si="3"/>
        <v>0.9855238</v>
      </c>
    </row>
    <row r="131" spans="2:12" ht="38.25">
      <c r="B131" s="40" t="s">
        <v>109</v>
      </c>
      <c r="C131" s="111"/>
      <c r="D131" s="111"/>
      <c r="E131" s="111"/>
      <c r="F131" s="111">
        <v>8</v>
      </c>
      <c r="G131" s="20"/>
      <c r="H131" s="111"/>
      <c r="I131" s="113">
        <v>0.6938</v>
      </c>
      <c r="J131" s="109">
        <v>146366500</v>
      </c>
      <c r="K131" s="109">
        <v>127200000</v>
      </c>
      <c r="L131" s="110">
        <f t="shared" si="3"/>
        <v>0.8690513198033704</v>
      </c>
    </row>
    <row r="132" spans="2:12" ht="12.75">
      <c r="B132" s="40" t="s">
        <v>123</v>
      </c>
      <c r="C132" s="111"/>
      <c r="D132" s="111"/>
      <c r="E132" s="111"/>
      <c r="F132" s="111">
        <v>8</v>
      </c>
      <c r="G132" s="20"/>
      <c r="H132" s="111"/>
      <c r="I132" s="113">
        <v>0.5</v>
      </c>
      <c r="J132" s="109">
        <v>298516500</v>
      </c>
      <c r="K132" s="109">
        <v>248600000</v>
      </c>
      <c r="L132" s="110">
        <f t="shared" si="3"/>
        <v>0.8327847874405603</v>
      </c>
    </row>
    <row r="133" spans="2:12" ht="25.5">
      <c r="B133" s="40" t="s">
        <v>133</v>
      </c>
      <c r="C133" s="111"/>
      <c r="D133" s="111"/>
      <c r="E133" s="111"/>
      <c r="F133" s="111">
        <v>15</v>
      </c>
      <c r="G133" s="20"/>
      <c r="H133" s="111"/>
      <c r="I133" s="113">
        <v>0.5323</v>
      </c>
      <c r="J133" s="109">
        <v>239172500</v>
      </c>
      <c r="K133" s="109">
        <v>210600000</v>
      </c>
      <c r="L133" s="110">
        <f t="shared" si="3"/>
        <v>0.8805360148010327</v>
      </c>
    </row>
    <row r="134" spans="2:12" ht="12.75">
      <c r="B134" s="40" t="s">
        <v>116</v>
      </c>
      <c r="C134" s="111"/>
      <c r="D134" s="111"/>
      <c r="E134" s="111"/>
      <c r="F134" s="111">
        <v>1</v>
      </c>
      <c r="G134" s="20"/>
      <c r="H134" s="111"/>
      <c r="I134" s="113">
        <v>0</v>
      </c>
      <c r="J134" s="109">
        <v>608820292</v>
      </c>
      <c r="K134" s="109">
        <v>0</v>
      </c>
      <c r="L134" s="110">
        <f t="shared" si="3"/>
        <v>0</v>
      </c>
    </row>
    <row r="135" spans="2:12" ht="38.25">
      <c r="B135" s="40" t="s">
        <v>110</v>
      </c>
      <c r="C135" s="111"/>
      <c r="D135" s="111"/>
      <c r="E135" s="111"/>
      <c r="F135" s="111">
        <v>5</v>
      </c>
      <c r="G135" s="20"/>
      <c r="H135" s="111"/>
      <c r="I135" s="113">
        <v>0.4201</v>
      </c>
      <c r="J135" s="109">
        <v>190294235</v>
      </c>
      <c r="K135" s="109">
        <v>164000000</v>
      </c>
      <c r="L135" s="110">
        <f t="shared" si="3"/>
        <v>0.861823270683949</v>
      </c>
    </row>
    <row r="136" spans="2:12" ht="38.25">
      <c r="B136" s="40" t="s">
        <v>115</v>
      </c>
      <c r="C136" s="111"/>
      <c r="D136" s="111"/>
      <c r="E136" s="111"/>
      <c r="F136" s="111">
        <v>6</v>
      </c>
      <c r="G136" s="20"/>
      <c r="H136" s="111"/>
      <c r="I136" s="113">
        <v>0.585</v>
      </c>
      <c r="J136" s="109">
        <v>161600000</v>
      </c>
      <c r="K136" s="109">
        <v>145600000</v>
      </c>
      <c r="L136" s="110">
        <f t="shared" si="3"/>
        <v>0.900990099009901</v>
      </c>
    </row>
    <row r="137" spans="2:12" ht="25.5">
      <c r="B137" s="40" t="s">
        <v>121</v>
      </c>
      <c r="C137" s="111"/>
      <c r="D137" s="111"/>
      <c r="E137" s="111"/>
      <c r="F137" s="111">
        <v>7</v>
      </c>
      <c r="G137" s="20"/>
      <c r="H137" s="111"/>
      <c r="I137" s="113">
        <v>0.5643</v>
      </c>
      <c r="J137" s="109">
        <v>761036500</v>
      </c>
      <c r="K137" s="109">
        <v>118400000</v>
      </c>
      <c r="L137" s="110">
        <f t="shared" si="3"/>
        <v>0.15557729491292469</v>
      </c>
    </row>
    <row r="138" spans="2:12" ht="12.75">
      <c r="B138" s="40" t="s">
        <v>114</v>
      </c>
      <c r="C138" s="111"/>
      <c r="D138" s="111"/>
      <c r="E138" s="111"/>
      <c r="F138" s="111">
        <v>3</v>
      </c>
      <c r="G138" s="20"/>
      <c r="H138" s="111"/>
      <c r="I138" s="113">
        <v>0.8333</v>
      </c>
      <c r="J138" s="109">
        <v>488478387</v>
      </c>
      <c r="K138" s="109">
        <v>465150000</v>
      </c>
      <c r="L138" s="110">
        <f t="shared" si="3"/>
        <v>0.9522427447747038</v>
      </c>
    </row>
    <row r="139" spans="2:12" ht="25.5">
      <c r="B139" s="40" t="s">
        <v>120</v>
      </c>
      <c r="C139" s="111"/>
      <c r="D139" s="111"/>
      <c r="E139" s="111"/>
      <c r="F139" s="111">
        <v>6</v>
      </c>
      <c r="G139" s="20"/>
      <c r="H139" s="111"/>
      <c r="I139" s="113">
        <v>0.503</v>
      </c>
      <c r="J139" s="109">
        <v>348884500</v>
      </c>
      <c r="K139" s="109">
        <v>235400000</v>
      </c>
      <c r="L139" s="110">
        <f t="shared" si="3"/>
        <v>0.6747218635393661</v>
      </c>
    </row>
    <row r="140" spans="2:12" ht="38.25">
      <c r="B140" s="40" t="s">
        <v>119</v>
      </c>
      <c r="C140" s="111"/>
      <c r="D140" s="111"/>
      <c r="E140" s="111"/>
      <c r="F140" s="111">
        <v>6</v>
      </c>
      <c r="G140" s="20"/>
      <c r="H140" s="111"/>
      <c r="I140" s="113">
        <v>0.6414</v>
      </c>
      <c r="J140" s="109">
        <v>281312000</v>
      </c>
      <c r="K140" s="109">
        <v>225600000</v>
      </c>
      <c r="L140" s="110">
        <f t="shared" si="3"/>
        <v>0.8019565464679786</v>
      </c>
    </row>
    <row r="141" spans="2:12" ht="25.5">
      <c r="B141" s="40" t="s">
        <v>112</v>
      </c>
      <c r="C141" s="111"/>
      <c r="D141" s="111"/>
      <c r="E141" s="111"/>
      <c r="F141" s="111">
        <v>4</v>
      </c>
      <c r="G141" s="20"/>
      <c r="H141" s="111"/>
      <c r="I141" s="113">
        <v>0.7031</v>
      </c>
      <c r="J141" s="109">
        <v>141845000</v>
      </c>
      <c r="K141" s="109">
        <v>58400000</v>
      </c>
      <c r="L141" s="110">
        <f t="shared" si="3"/>
        <v>0.4117170150516409</v>
      </c>
    </row>
    <row r="142" spans="2:12" ht="38.25">
      <c r="B142" s="40" t="s">
        <v>118</v>
      </c>
      <c r="C142" s="111"/>
      <c r="D142" s="111"/>
      <c r="E142" s="111"/>
      <c r="F142" s="111">
        <v>9</v>
      </c>
      <c r="G142" s="20"/>
      <c r="H142" s="111"/>
      <c r="I142" s="113">
        <v>0.5359</v>
      </c>
      <c r="J142" s="109">
        <v>459380000</v>
      </c>
      <c r="K142" s="109">
        <v>230485000</v>
      </c>
      <c r="L142" s="110">
        <f t="shared" si="3"/>
        <v>0.5017305934085071</v>
      </c>
    </row>
    <row r="143" spans="2:12" ht="25.5">
      <c r="B143" s="40" t="s">
        <v>122</v>
      </c>
      <c r="C143" s="111"/>
      <c r="D143" s="111"/>
      <c r="E143" s="111"/>
      <c r="F143" s="111">
        <v>7</v>
      </c>
      <c r="G143" s="20"/>
      <c r="H143" s="111"/>
      <c r="I143" s="113">
        <v>0.5543</v>
      </c>
      <c r="J143" s="109">
        <v>150372500</v>
      </c>
      <c r="K143" s="109">
        <v>64200000</v>
      </c>
      <c r="L143" s="110">
        <f t="shared" si="3"/>
        <v>0.4269397662471529</v>
      </c>
    </row>
    <row r="144" spans="2:12" ht="12.75">
      <c r="B144" s="40" t="s">
        <v>117</v>
      </c>
      <c r="C144" s="111"/>
      <c r="D144" s="111"/>
      <c r="E144" s="111"/>
      <c r="F144" s="111">
        <v>4</v>
      </c>
      <c r="G144" s="20"/>
      <c r="H144" s="111"/>
      <c r="I144" s="113">
        <v>0.784</v>
      </c>
      <c r="J144" s="109">
        <v>140000000</v>
      </c>
      <c r="K144" s="109">
        <v>41400000</v>
      </c>
      <c r="L144" s="110">
        <f t="shared" si="3"/>
        <v>0.2957142857142857</v>
      </c>
    </row>
    <row r="145" spans="2:12" ht="25.5">
      <c r="B145" s="36" t="s">
        <v>157</v>
      </c>
      <c r="C145" s="111"/>
      <c r="D145" s="111"/>
      <c r="E145" s="111"/>
      <c r="F145" s="111">
        <v>4</v>
      </c>
      <c r="G145" s="20"/>
      <c r="H145" s="111"/>
      <c r="I145" s="113">
        <v>0</v>
      </c>
      <c r="J145" s="109">
        <v>1886151259</v>
      </c>
      <c r="K145" s="109">
        <v>1231195612</v>
      </c>
      <c r="L145" s="110">
        <f t="shared" si="3"/>
        <v>0.6527555020442822</v>
      </c>
    </row>
  </sheetData>
  <sheetProtection/>
  <protectedRanges>
    <protectedRange sqref="I3:I120 J125:J126" name="Rango5"/>
    <protectedRange sqref="G3:G120" name="Rango4"/>
    <protectedRange sqref="E3:E120" name="Rango1"/>
    <protectedRange sqref="J3:J120 K125:K126" name="Rango2"/>
  </protectedRanges>
  <autoFilter ref="A1:K122"/>
  <mergeCells count="160">
    <mergeCell ref="K117:K120"/>
    <mergeCell ref="I121:I122"/>
    <mergeCell ref="J121:J122"/>
    <mergeCell ref="K121:K122"/>
    <mergeCell ref="A117:A120"/>
    <mergeCell ref="G117:G120"/>
    <mergeCell ref="H117:H120"/>
    <mergeCell ref="I117:I120"/>
    <mergeCell ref="J117:J120"/>
    <mergeCell ref="K106:K111"/>
    <mergeCell ref="A113:A116"/>
    <mergeCell ref="G113:G116"/>
    <mergeCell ref="H113:H116"/>
    <mergeCell ref="I113:I116"/>
    <mergeCell ref="J113:J116"/>
    <mergeCell ref="K113:K116"/>
    <mergeCell ref="A106:A112"/>
    <mergeCell ref="G106:G111"/>
    <mergeCell ref="H106:H112"/>
    <mergeCell ref="I106:I111"/>
    <mergeCell ref="J106:J111"/>
    <mergeCell ref="K93:K95"/>
    <mergeCell ref="A97:A105"/>
    <mergeCell ref="G97:G105"/>
    <mergeCell ref="H97:H105"/>
    <mergeCell ref="I97:I105"/>
    <mergeCell ref="J97:J105"/>
    <mergeCell ref="K97:K105"/>
    <mergeCell ref="A93:A96"/>
    <mergeCell ref="G93:G95"/>
    <mergeCell ref="H93:H96"/>
    <mergeCell ref="I93:I95"/>
    <mergeCell ref="J93:J95"/>
    <mergeCell ref="J87:J89"/>
    <mergeCell ref="K87:K89"/>
    <mergeCell ref="G90:G91"/>
    <mergeCell ref="I90:I91"/>
    <mergeCell ref="J90:J91"/>
    <mergeCell ref="K90:K91"/>
    <mergeCell ref="K81:K82"/>
    <mergeCell ref="G83:G85"/>
    <mergeCell ref="I83:I85"/>
    <mergeCell ref="J83:J85"/>
    <mergeCell ref="K83:K85"/>
    <mergeCell ref="A87:A92"/>
    <mergeCell ref="G87:G89"/>
    <mergeCell ref="H87:H92"/>
    <mergeCell ref="I87:I89"/>
    <mergeCell ref="A81:A86"/>
    <mergeCell ref="G81:G82"/>
    <mergeCell ref="H81:H86"/>
    <mergeCell ref="I81:I82"/>
    <mergeCell ref="J81:J82"/>
    <mergeCell ref="K72:K75"/>
    <mergeCell ref="A78:A80"/>
    <mergeCell ref="G78:G79"/>
    <mergeCell ref="H78:H80"/>
    <mergeCell ref="I78:I79"/>
    <mergeCell ref="J78:J79"/>
    <mergeCell ref="K78:K79"/>
    <mergeCell ref="A71:A77"/>
    <mergeCell ref="H71:H77"/>
    <mergeCell ref="G72:G75"/>
    <mergeCell ref="I72:I75"/>
    <mergeCell ref="J72:J75"/>
    <mergeCell ref="J65:J67"/>
    <mergeCell ref="K65:K67"/>
    <mergeCell ref="G68:G69"/>
    <mergeCell ref="I68:I69"/>
    <mergeCell ref="J68:J69"/>
    <mergeCell ref="K68:K69"/>
    <mergeCell ref="K60:K62"/>
    <mergeCell ref="G63:G64"/>
    <mergeCell ref="I63:I64"/>
    <mergeCell ref="J63:J64"/>
    <mergeCell ref="K63:K64"/>
    <mergeCell ref="A65:A70"/>
    <mergeCell ref="G65:G67"/>
    <mergeCell ref="H65:H70"/>
    <mergeCell ref="I65:I67"/>
    <mergeCell ref="A60:A64"/>
    <mergeCell ref="G60:G62"/>
    <mergeCell ref="H60:H64"/>
    <mergeCell ref="I60:I62"/>
    <mergeCell ref="J60:J62"/>
    <mergeCell ref="K41:K43"/>
    <mergeCell ref="A44:A58"/>
    <mergeCell ref="G44:G56"/>
    <mergeCell ref="H44:H58"/>
    <mergeCell ref="I44:I56"/>
    <mergeCell ref="J44:J56"/>
    <mergeCell ref="K44:K56"/>
    <mergeCell ref="A36:A43"/>
    <mergeCell ref="H36:H43"/>
    <mergeCell ref="G41:G43"/>
    <mergeCell ref="I41:I43"/>
    <mergeCell ref="J41:J43"/>
    <mergeCell ref="K24:K27"/>
    <mergeCell ref="A28:A35"/>
    <mergeCell ref="G28:G33"/>
    <mergeCell ref="H28:H35"/>
    <mergeCell ref="I28:I33"/>
    <mergeCell ref="J28:J33"/>
    <mergeCell ref="K28:K33"/>
    <mergeCell ref="A24:A27"/>
    <mergeCell ref="G24:G27"/>
    <mergeCell ref="H24:H27"/>
    <mergeCell ref="I24:I27"/>
    <mergeCell ref="J24:J27"/>
    <mergeCell ref="J17:J18"/>
    <mergeCell ref="K17:K18"/>
    <mergeCell ref="A20:A23"/>
    <mergeCell ref="G20:G23"/>
    <mergeCell ref="H20:H23"/>
    <mergeCell ref="I20:I23"/>
    <mergeCell ref="J20:J23"/>
    <mergeCell ref="K20:K23"/>
    <mergeCell ref="K10:K16"/>
    <mergeCell ref="C13:C14"/>
    <mergeCell ref="D13:D14"/>
    <mergeCell ref="E13:E14"/>
    <mergeCell ref="F13:F14"/>
    <mergeCell ref="A17:A18"/>
    <mergeCell ref="G17:G18"/>
    <mergeCell ref="H17:H18"/>
    <mergeCell ref="I17:I18"/>
    <mergeCell ref="A10:A16"/>
    <mergeCell ref="G10:G16"/>
    <mergeCell ref="H10:H16"/>
    <mergeCell ref="I10:I16"/>
    <mergeCell ref="J10:J16"/>
    <mergeCell ref="F8:F9"/>
    <mergeCell ref="G8:G9"/>
    <mergeCell ref="H8:H9"/>
    <mergeCell ref="I8:I9"/>
    <mergeCell ref="J8:J9"/>
    <mergeCell ref="K8:K9"/>
    <mergeCell ref="K3:K7"/>
    <mergeCell ref="C5:C7"/>
    <mergeCell ref="D5:D7"/>
    <mergeCell ref="E5:E7"/>
    <mergeCell ref="F5:F7"/>
    <mergeCell ref="A8:A9"/>
    <mergeCell ref="C8:C9"/>
    <mergeCell ref="D8:D9"/>
    <mergeCell ref="E8:E9"/>
    <mergeCell ref="H1:H2"/>
    <mergeCell ref="I1:I2"/>
    <mergeCell ref="E1:E2"/>
    <mergeCell ref="G1:G2"/>
    <mergeCell ref="J1:J2"/>
    <mergeCell ref="A3:A7"/>
    <mergeCell ref="G3:G7"/>
    <mergeCell ref="H3:H7"/>
    <mergeCell ref="I3:I7"/>
    <mergeCell ref="J3:J7"/>
    <mergeCell ref="A1:A2"/>
    <mergeCell ref="B1:B2"/>
    <mergeCell ref="C1:C2"/>
    <mergeCell ref="D1:D2"/>
  </mergeCells>
  <conditionalFormatting sqref="F2">
    <cfRule type="colorScale" priority="6" dxfId="0">
      <colorScale>
        <cfvo type="percent" val="75"/>
        <cfvo type="percent" val="90"/>
        <cfvo type="percent" val="100"/>
        <color rgb="FFF8696B"/>
        <color rgb="FFFFEB84"/>
        <color rgb="FF63BE7B"/>
      </colorScale>
    </cfRule>
    <cfRule type="colorScale" priority="7" dxfId="0">
      <colorScale>
        <cfvo type="percent" val="75"/>
        <cfvo type="percent" val="90"/>
        <cfvo type="percent" val="100"/>
        <color rgb="FFFF0000"/>
        <color rgb="FFFFFF00"/>
        <color rgb="FF00B050"/>
      </colorScale>
    </cfRule>
  </conditionalFormatting>
  <conditionalFormatting sqref="F2">
    <cfRule type="colorScale" priority="4" dxfId="0">
      <colorScale>
        <cfvo type="percent" val="75"/>
        <cfvo type="percent" val="90"/>
        <cfvo type="percent" val="100"/>
        <color rgb="FFFF0000"/>
        <color rgb="FFFFFF00"/>
        <color rgb="FF00B050"/>
      </colorScale>
    </cfRule>
    <cfRule type="colorScale" priority="5" dxfId="0">
      <colorScale>
        <cfvo type="min" val="0"/>
        <cfvo type="percentile" val="50"/>
        <cfvo type="max"/>
        <color rgb="FFF8696B"/>
        <color rgb="FFFCFCFF"/>
        <color rgb="FF63BE7B"/>
      </colorScale>
    </cfRule>
  </conditionalFormatting>
  <conditionalFormatting sqref="K2">
    <cfRule type="colorScale" priority="3" dxfId="0">
      <colorScale>
        <cfvo type="percent" val="75"/>
        <cfvo type="percent" val="90"/>
        <cfvo type="percent" val="100"/>
        <color rgb="FFFF0000"/>
        <color rgb="FFFFFF00"/>
        <color rgb="FF00B050"/>
      </colorScale>
    </cfRule>
  </conditionalFormatting>
  <conditionalFormatting sqref="F3:F5 F8 F10:F13 F15:F122">
    <cfRule type="colorScale" priority="8" dxfId="0">
      <colorScale>
        <cfvo type="percent" val="25"/>
        <cfvo type="percent" val="50"/>
        <cfvo type="percent" val="100"/>
        <color rgb="FFFF0000"/>
        <color rgb="FFFFFF00"/>
        <color rgb="FF92D050"/>
      </colorScale>
    </cfRule>
  </conditionalFormatting>
  <conditionalFormatting sqref="K3:K122">
    <cfRule type="colorScale" priority="12" dxfId="0">
      <colorScale>
        <cfvo type="percent" val="25"/>
        <cfvo type="percent" val="50"/>
        <cfvo type="percent" val="100"/>
        <color rgb="FFFF0000"/>
        <color rgb="FFFFFF00"/>
        <color rgb="FF92D050"/>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2022-08-30T17:55:23Z</cp:lastPrinted>
  <dcterms:created xsi:type="dcterms:W3CDTF">2012-06-01T17:13:38Z</dcterms:created>
  <dcterms:modified xsi:type="dcterms:W3CDTF">2022-08-31T20:19:09Z</dcterms:modified>
  <cp:category/>
  <cp:version/>
  <cp:contentType/>
  <cp:contentStatus/>
</cp:coreProperties>
</file>