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190" tabRatio="493" activeTab="0"/>
  </bookViews>
  <sheets>
    <sheet name="SEG_PA_PLANEACION_1T_2022" sheetId="1" r:id="rId1"/>
  </sheets>
  <definedNames>
    <definedName name="_xlnm.Print_Area" localSheetId="0">'SEG_PA_PLANEACION_1T_2022'!$A$1:$AC$152</definedName>
    <definedName name="_xlnm.Print_Titles" localSheetId="0">'SEG_PA_PLANEACION_1T_2022'!$1:$10</definedName>
  </definedNames>
  <calcPr calcMode="manual" fullCalcOnLoad="1"/>
</workbook>
</file>

<file path=xl/comments1.xml><?xml version="1.0" encoding="utf-8"?>
<comments xmlns="http://schemas.openxmlformats.org/spreadsheetml/2006/main">
  <authors>
    <author>andres almonacid</author>
  </authors>
  <commentList>
    <comment ref="Q38"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9"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9"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2" authorId="0">
      <text>
        <r>
          <rPr>
            <b/>
            <sz val="9"/>
            <rFont val="Tahoma"/>
            <family val="2"/>
          </rPr>
          <t>andres almonacid:</t>
        </r>
        <r>
          <rPr>
            <sz val="9"/>
            <rFont val="Tahoma"/>
            <family val="2"/>
          </rPr>
          <t xml:space="preserve">
</t>
        </r>
      </text>
    </comment>
    <comment ref="M65" authorId="0">
      <text>
        <r>
          <rPr>
            <b/>
            <sz val="9"/>
            <rFont val="Tahoma"/>
            <family val="2"/>
          </rPr>
          <t>andres almonacid:</t>
        </r>
        <r>
          <rPr>
            <sz val="9"/>
            <rFont val="Tahoma"/>
            <family val="2"/>
          </rPr>
          <t xml:space="preserve">
Revisión y ajuste leer doumento y extraer la información para validar</t>
        </r>
      </text>
    </comment>
    <comment ref="Q82"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8"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1"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<sst xmlns="http://schemas.openxmlformats.org/spreadsheetml/2006/main" count="829" uniqueCount="500">
  <si>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</si>
  <si>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</si>
  <si>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</si>
  <si>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</si>
  <si>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</si>
  <si>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</si>
  <si>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</si>
  <si>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</si>
  <si>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</si>
  <si>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</si>
  <si>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</si>
  <si>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</si>
  <si>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</si>
  <si>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</si>
  <si>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</si>
  <si>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</si>
  <si>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</si>
  <si>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</si>
  <si>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</si>
  <si>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</si>
  <si>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</si>
  <si>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</si>
  <si>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</si>
  <si>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</si>
  <si>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</si>
  <si>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</si>
  <si>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</si>
  <si>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</si>
  <si>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</si>
  <si>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</si>
  <si>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</si>
  <si>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</si>
  <si>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</si>
  <si>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</si>
  <si>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</si>
  <si>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</si>
  <si>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</si>
  <si>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</si>
  <si>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</si>
  <si>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</si>
  <si>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</si>
  <si>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</si>
  <si>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</si>
  <si>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</si>
  <si>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</si>
  <si>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</si>
  <si>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</si>
  <si>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</si>
  <si>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</si>
  <si>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</si>
  <si>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</si>
  <si>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</si>
  <si>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</si>
  <si>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</si>
  <si>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</si>
  <si>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</si>
  <si>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</si>
  <si>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</si>
  <si>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</si>
  <si>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</si>
  <si>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</si>
  <si>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</si>
  <si>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</si>
  <si>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</si>
  <si>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</si>
  <si>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</si>
  <si>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</si>
  <si>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</si>
  <si>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</si>
  <si>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</si>
  <si>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</si>
  <si>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</si>
  <si>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</si>
  <si>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</si>
  <si>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</si>
  <si>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</si>
  <si>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</si>
  <si>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</si>
  <si>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</si>
  <si>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</si>
  <si>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</si>
  <si>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</si>
  <si>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</si>
  <si>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</si>
  <si>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</si>
  <si>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</si>
  <si>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</si>
  <si>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</si>
  <si>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</si>
  <si>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</si>
  <si>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</si>
  <si>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</si>
  <si>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</si>
  <si>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</si>
  <si>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</si>
  <si>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</si>
  <si>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</si>
  <si>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</si>
  <si>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</si>
  <si>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</si>
  <si>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</si>
  <si>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</si>
  <si>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</si>
  <si>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</si>
  <si>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</si>
  <si>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</si>
  <si>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</si>
  <si>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</si>
  <si>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</si>
  <si>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</si>
  <si>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</si>
  <si>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</si>
  <si>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</si>
  <si>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</si>
  <si>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</si>
  <si>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</si>
  <si>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</si>
  <si>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</si>
  <si>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</si>
  <si>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</si>
  <si>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</si>
  <si>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</si>
  <si>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</si>
  <si>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</si>
  <si>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</si>
  <si>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</si>
  <si>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</si>
  <si>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</si>
  <si>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</si>
  <si>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</si>
  <si>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</si>
  <si>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</si>
  <si>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</si>
  <si>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</si>
  <si>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</si>
  <si>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</si>
  <si>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</si>
  <si>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</si>
  <si>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</si>
  <si>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</si>
  <si>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</si>
  <si>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</si>
  <si>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</si>
  <si>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</si>
  <si>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</si>
  <si>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</si>
  <si>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</si>
  <si>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</si>
  <si>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</si>
  <si>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</si>
  <si>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</si>
  <si>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</si>
  <si>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</si>
  <si>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</si>
  <si>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</si>
  <si>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</si>
  <si>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</si>
  <si>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</si>
  <si>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</si>
  <si>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</si>
  <si>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</si>
  <si>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</si>
  <si>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</si>
  <si>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</si>
  <si>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</si>
  <si>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</si>
  <si>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</si>
  <si>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</si>
  <si>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</si>
  <si>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</si>
  <si>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</si>
  <si>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</si>
  <si>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</si>
  <si>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</si>
  <si>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</si>
  <si>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</si>
  <si>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</si>
  <si>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</si>
  <si>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</si>
  <si>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</si>
  <si>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</si>
  <si>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</si>
  <si>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</si>
  <si>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</si>
  <si>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</si>
  <si>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</si>
  <si>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</si>
  <si>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</si>
  <si>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</si>
  <si>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</si>
  <si>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</si>
  <si>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</si>
  <si>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</si>
  <si>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</si>
  <si>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</si>
  <si>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</si>
  <si>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</si>
  <si>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</si>
  <si>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</si>
  <si>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</si>
  <si>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</si>
  <si>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</si>
  <si>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</si>
  <si>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</si>
  <si>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</si>
  <si>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</si>
  <si>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</si>
  <si>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</si>
  <si>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</si>
  <si>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JOSÉ MANUEL RÍOS MORALES</t>
  </si>
  <si>
    <t>DIEGO FERNANDO TOBON FIL</t>
  </si>
  <si>
    <t>DIRECTOR</t>
  </si>
  <si>
    <t>2. Implementación e institucionalización Cuadro de control y monitoreo PDM 2020-2023 (Rutinas de seguimiento)</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</si>
  <si>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</si>
  <si>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</si>
  <si>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</si>
  <si>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</si>
  <si>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</si>
  <si>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</si>
  <si>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</si>
  <si>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</si>
  <si>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</si>
  <si>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</si>
  <si>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</si>
  <si>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</si>
  <si>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</si>
  <si>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</si>
  <si>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</si>
  <si>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</si>
  <si>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</si>
  <si>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</si>
  <si>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</si>
  <si>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</si>
  <si>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</si>
  <si>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</si>
  <si>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</si>
  <si>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</si>
  <si>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</si>
  <si>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</si>
  <si>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</si>
  <si>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</si>
  <si>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</si>
  <si>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</si>
  <si>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</si>
  <si>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</si>
  <si>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</si>
  <si>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</si>
  <si>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</si>
  <si>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</si>
  <si>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</si>
  <si>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</si>
  <si>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</si>
  <si>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</si>
  <si>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</si>
  <si>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</si>
  <si>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</si>
  <si>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</si>
  <si>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</si>
  <si>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</si>
  <si>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</si>
  <si>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</si>
  <si>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</si>
  <si>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</si>
  <si>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</si>
  <si>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</si>
  <si>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</si>
  <si>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</si>
  <si>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</si>
  <si>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</si>
  <si>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</si>
  <si>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</si>
  <si>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</si>
  <si>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</si>
  <si>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</si>
  <si>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</si>
  <si>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</si>
  <si>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</si>
  <si>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</si>
  <si>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</si>
  <si>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</si>
  <si>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</si>
  <si>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</si>
  <si>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</si>
  <si>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</si>
  <si>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</si>
  <si>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</si>
  <si>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</si>
  <si>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</si>
  <si>
    <t>15: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</si>
  <si>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16: Realizar la formulación de proyectos en la metodología MGA WEB para presentarlos a las entidades del orden municipal, departamental y nacional para la gestión de recursos de inversión.
</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</si>
  <si>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</si>
  <si>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t>9.Intervención y Toma de Posesión de la actividad de construcción y enajenación de inmuebles destinados a vivienda, conforme a los procedimientos y normatividad vigente</t>
  </si>
  <si>
    <t xml:space="preserve">8.  Análisis técnico y jurídico de las Fichas normativas adoptadas en el POT.  </t>
  </si>
  <si>
    <t>Recursos asignados, en pesos en el momento presupuestal (Apropiación Definitiva)</t>
  </si>
  <si>
    <t>101.01.2.3.2.02.02.009.4002018.055.91119.034</t>
  </si>
  <si>
    <t>101.01.2.3.2.02.02.009.4002001.054.91119.034</t>
  </si>
  <si>
    <t>SGP PROPOSITO GENERAL</t>
  </si>
  <si>
    <t>101.01.2.3.2.02.02.009.4002015.067.91119.034</t>
  </si>
  <si>
    <t>101.01.2.3.2.02.02.009.4002015.073.91119.034</t>
  </si>
  <si>
    <t>101.01.2.3.2.02.02.009.4002016.071.91119.034</t>
  </si>
  <si>
    <t>101.01.2.3.2.02.02.009.4002016.070.91119.034  -  101.01.2.3.2.02.02.009.4002016.070.91119.197</t>
  </si>
  <si>
    <t>SGP PROPOSITO GENERAL                                 APROVECHAMIENTO URBANISTICO ADICIONAL</t>
  </si>
  <si>
    <t>101.01.2.3.2.02.02.009.3299054.049.91119.034</t>
  </si>
  <si>
    <t>101.01.2.3.2.02.02.009.3299054.049.91119.034      101.01.2.3.2.02.02.009.4599021.050.91119.306</t>
  </si>
  <si>
    <t>SGP PROPOSITO GENERAL                                           CONTRIBUCIONES ESTRATIFICACIÓN</t>
  </si>
  <si>
    <t>101.01.2.3.2.02.02.009.4599023.072.91119.034</t>
  </si>
  <si>
    <t>101.01.2.3.2.02.02.009.3901002.068.91119.034</t>
  </si>
  <si>
    <t>SGP PROPISITO GENERAL</t>
  </si>
  <si>
    <t xml:space="preserve">
SGP PROPOSITO GENERAL 
APROVECHAMIENTO URBANISTICO ADICIONAL               RECURSOS DEL BALANCE PROPIOS</t>
  </si>
  <si>
    <t>101.01.2.3.2.02.02.009.3202004.065.91119.034</t>
  </si>
  <si>
    <t>101.01.2.3.2.02.02.009.3201002.051.91119.034</t>
  </si>
  <si>
    <t xml:space="preserve">SGP PROPOSITO GENERAL </t>
  </si>
  <si>
    <t>101.01.2.3.2.02.02.009.3201002.052.91119.034</t>
  </si>
  <si>
    <t xml:space="preserve">
SGP PROPOSITO GENERAL 
</t>
  </si>
  <si>
    <t>101.01.2.3.2.02.02.009.3203005.056.91114.001       101.01.2.3.2.02.02.009.3203005.056.91114.001           101.01.2.3.2.02.02.009.3203005.056.91119.034</t>
  </si>
  <si>
    <t>RECURSOS PROPIOS                                                                     RECURSOS PROPIOS - LEY DE TIERRAS                                            SGP PROPOSITO GENERAL</t>
  </si>
  <si>
    <t>101.01.2.3.2.02.02.009.3202038.053.91119.034</t>
  </si>
  <si>
    <t>101.01.2.3.2.02.02.009.3208006.094.91119.034</t>
  </si>
  <si>
    <t xml:space="preserve">SGP PROPOSITO GENERAL                                           </t>
  </si>
  <si>
    <t xml:space="preserve">101.01.2.3.2.02.02.008.3208008.094.89122.034          '101.01.2.3.2.02.02.009.3203005.048.91119.034           '101.01.2.3.2.02.02.009.3208005.048.91119.034       </t>
  </si>
  <si>
    <t>101.01.2.3.2.02.02.009.3202006.066.91119.001           '101.01.2.3.2.02.02.009.3202037.066.91119.034</t>
  </si>
  <si>
    <t xml:space="preserve">RECURSOS RECURSOS PROPIOS                                                        SGP PROPOSITO GENERAL </t>
  </si>
  <si>
    <t>101.01.2.3.2.02.01.003.4002016.046.32129.001                                                                                                                                                                                                101.01.2.3.2.02.01.003.4002016.046.33311.001                                                                                                                                                                                            101.01.2.3.2.02.01.003.4002016.046.35130.001                                                                                                                                                                                    '101.01.2.3.2.02.01.004.4002016.046.45221.001                                                                                                                                                                                101.01.2.3.2.02.01.004.4002016.046.45250.001                                                                                                                                                                                                  101.01.2.3.2.02.02.009.4599001.046.91119.001                                                                                                                                                                               '101.01.2.3.2.02.02.009.4002016.046.91119.034                                                                                                                                                                                '101.01.2.3.2.02.02.009.3901004.046.91119.001</t>
  </si>
  <si>
    <t xml:space="preserve">101.01.2.3.2.02.02.009.4599019.047.63399.034                         101.01.2.3.2.02.02.009.4599019.047.91119.034          </t>
  </si>
  <si>
    <t xml:space="preserve">RECURSOS PROPIOS                                                                                                                                                                                                                                                                                                                        SGP PROPOSITO GENERAL                                                               </t>
  </si>
  <si>
    <t>3. Elaboración del POAI Plan Operativo Anual de Inversiones según cronograma normativo</t>
  </si>
  <si>
    <t xml:space="preserve">4. Rutinas de Actualización del POAI Plan Operativo Anual de Inversiones </t>
  </si>
  <si>
    <t>6. Porcentaje de aplicación del instrumento de ejecución del PDM 2020-2023 Plan Indicativo Cuatrienal   (Proceso de verificación en el ejercicio de programación y reprogramación del KPT)</t>
  </si>
  <si>
    <t>3.Rutinas de Presentación y actualización de informes financieros del Municipio de Armenia,  capacitaciones MGA y Formulacion de Proyectos, seguimiento a planes de acción municipal.</t>
  </si>
  <si>
    <t>7.  implementación y  adminsitración de la PAGINA WEB planeación@armenia.gov.co  (Cumplimiento de la  Ley 1174 de 2011 y 1712 de 2014 y normativa asociada vigente  Compilación de Información, Migración  Rutinas de reportes)</t>
  </si>
  <si>
    <t xml:space="preserve">1. Aplicación e implementación del Cuadro de control y monitoreo PDM 2020-2023 para el Seguimiento, monitoreo y evaluación del Plan de Desarrollo Municipal </t>
  </si>
  <si>
    <t>5. Porcentaje de aplicación del instrumento de ejecución del PDM 2020-2023 Plan de Acción Anual  (Consolidación del Seguimiento Trimestral)</t>
  </si>
  <si>
    <t>7. Porcentaje de aplicación de los Componentes  y Estrategias  Institucionales  (Sisitema de Riesgos Muicipal, Estrategis de Racionalización de Tramites, Estrategia de rendición de Ciuentas , Iniciativas Adicionales- Mesa Técnica de Transparencia) contenidas en el  Plan Anticorrupción y de Atención al Ciudadano Anual    (Proceso de Actualzición, Seguimientos )</t>
  </si>
  <si>
    <t>3.  implementación y  adminsitración del  Aplicativo KPT Sistema de Información sobre la evaluación y seguimiento del Plan de Desarrollo  del DNP (Rutinas de reprogramación y reportes)</t>
  </si>
  <si>
    <t>4. cumplimiento de acciones para la implementación del  Modelo de Planeación y Gestión MIPG  (Sectretaría Tecnica de los Comités Institucional y Municipal de Gestión y Desempeño y demás instancias institucionales, Capacitaciones, Cumplimiento de Politicas de Gestión a cargo del DAPM)</t>
  </si>
  <si>
    <t xml:space="preserve">4. Informe mensual sobre las modificaciones atendidas, realizadas, digitalizadas a usuarios del SISBEN (Verificación de puntaje, retiros, inclusiones entre otras novedades) </t>
  </si>
  <si>
    <r>
      <t>1.  Asistencia técnica  y</t>
    </r>
    <r>
      <rPr>
        <sz val="11"/>
        <rFont val="Calibri"/>
        <family val="2"/>
      </rPr>
      <t xml:space="preserve"> metodologica al Consejo Territorial de Planeación como instancia de Participación según la normativa Nacional y Local vigentes.</t>
    </r>
  </si>
  <si>
    <r>
      <t xml:space="preserve">2.  Asistencia técnica  y </t>
    </r>
    <r>
      <rPr>
        <sz val="11"/>
        <rFont val="Calibri"/>
        <family val="2"/>
      </rPr>
      <t>metodologica al Consejo Municipal de Participación Ciudadana como instancia de Participación según la normativa Nacional y Local vigentes.</t>
    </r>
  </si>
  <si>
    <r>
      <t xml:space="preserve">3.  Asistencia técnica  y </t>
    </r>
    <r>
      <rPr>
        <sz val="11"/>
        <rFont val="Calibri"/>
        <family val="2"/>
      </rPr>
      <t>metodologica al Comité de Desarrollo Local Particiaptivo CODELPA Directivo y Opertaivo  en aspectos metodológicos como mecanismo  de Participación según la normativa  Local vigente.</t>
    </r>
  </si>
  <si>
    <r>
      <t xml:space="preserve">4. Apoyo </t>
    </r>
    <r>
      <rPr>
        <sz val="11"/>
        <rFont val="Calibri"/>
        <family val="2"/>
      </rPr>
      <t>metodológico para la construcción de Herramientas de Planificación Comunitaria según metodología vigente.</t>
    </r>
  </si>
  <si>
    <t>VIGENCIA AÑO:2022</t>
  </si>
  <si>
    <t>PRODUCTO KPT</t>
  </si>
  <si>
    <t xml:space="preserve">SEGUIMIENTO AL PLAN DE ACCIÓN                         </t>
  </si>
  <si>
    <t>Código: R-DP-PDE-060</t>
  </si>
  <si>
    <t xml:space="preserve">Unidad Ejecutora: </t>
  </si>
  <si>
    <t>Periodo de corte:   1 de Enero al 31 de Marzo de 2022</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</si>
  <si>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</si>
  <si>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</si>
  <si>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</si>
  <si>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</si>
  <si>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</si>
  <si>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</si>
  <si>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(100%) 
 Amarillo (25%) 
Rojo (0%)</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</si>
  <si>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</si>
  <si>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</si>
  <si>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</si>
  <si>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</si>
  <si>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</si>
  <si>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</si>
  <si>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3.5.DEPARTAMENTO ADMINISTRATIVO DE PLANEACIÓN</t>
  </si>
  <si>
    <t xml:space="preserve">308463 Habitantes de la Ciudad de Armenia </t>
  </si>
  <si>
    <t>Área Urbana del Municipio</t>
  </si>
  <si>
    <t xml:space="preserve">Vivero forestal Municipal </t>
  </si>
  <si>
    <t>El 25 de enero del 2022, el DMP envió a todos los municipios unas alertas de seguimiento del  Kit TERRITORIAL PLAN INDICATIVO, el 16 de febrero se solicitó a todos los procesos de la administración municipal asistir a la capacitación realizada por la Secretaria departamental de planeación que permitiera ajustar y revisar las metas establecidas en el plan indicativo tanto físicas como financieras correspondiente a los años 2021, 2022 y 2023, igual mente el departamento nacional de planeación a través de la circular 001-4 modifico la presentación del seguimiento del PDT EN KPT vigencia 2021 para el 15 de abril del 2022, razón por la cual el DAPM se encuentra en proceso de consolidación y revisión de la información que será incluida en el aplicativo del gobierno nacional para el seguimiento al plan de desarrollo.</t>
  </si>
  <si>
    <t>Se solicitaron mediante oficio a las dependencias, entidades e instituciones de educación superior que apoyan a la construcción de dicho documento,  la información para la elaboración de la ficha básica municipal 2021</t>
  </si>
  <si>
    <t>28 de Enero: primer CIGD, aprobación planes estratégicos políticas institucionales y plan de gestión territorial 2022, viernes 1 de abril, segundo comité CIGD, aprobación acciones de integridad pública y solicitud avance de gestión 2022.- 10 de feb se llevó a cabo mesa de trabajo líder territorial DAFP priorización temas 2022 en el marco del convenio 0216 del 2020.- 12 de enero primera Mesa Técnica De Transparencia, presentación de la evaluación de la audiencia pública de la rendición de cuentas y entrega preliminar  del PAAC 2022.- 27 de enero segunda Mesa Técnica de Transparencia consolidación del PAAC 2022.</t>
  </si>
  <si>
    <t>se actualizo la página web del DAPM con forme a la resolución 15 19 del 2020, su actualización es permanente.</t>
  </si>
  <si>
    <t>se brindó apoyo en el proceso de rendición de cuentas del segundo semestre del 2021 por parte de las dependencias ante el CTP, Apoyo en la estructuración del concepto técnico de los consejeros territoriales. Acompañamiento logístico y jurídico a las sesiones de trabajo del CTP</t>
  </si>
  <si>
    <t>Se realizó revisión jurídica al reglamento interno del CMPC.- Se convoco a mesa de trabajo para revisión y aprovacio9n del reglamento interno.-</t>
  </si>
  <si>
    <t>Mediante oficio 2022 OF15 02 del 2 de marzo se solicitó el diligenciamiento del seguimiento a los planes de desarrollo comunal 2020-2023 con corte a 31 de diciembre del 2021.- se brindó acompañamiento al proceso de liberatorio y decisorio de presupuesto participativo vigencia 2022 de las 10 comunas y corregimiento el caimo desde el 23 de febrero hasta el 28 de marzo. acompañamiento metodológico y logístico al proceso de rendición de cuentas del segundo semestre 2021 de las justas administradoras locales (Comuna 1-3-4-5-7-8 y corregimiento el caimo)</t>
  </si>
  <si>
    <t xml:space="preserve">En el primer trimestre del año Se efectuaron 29 visitas a predios con destinación habitacional en el Municipio de Armenia, </t>
  </si>
  <si>
    <t>Se proyectaron diecinueve (19) Resoluciones de asignación de estrato socioeconómico a predios con destinación habitacional del Municipio de Armenia</t>
  </si>
  <si>
    <t>En la actualidad el Municipio se encuentra en el estado de segunda etapa a esperas de la actualización de la base catastral por parte de Catastro Armenia, así mismo, de las observaciones emitidas por el DANE. No obstante, se vienen desarrollando actividades de visitas y aplicación de metodologías para la asignación de estrato a los nuevos desarrollos de los sectores urbano y rural, con el propósito de dar cumplimiento al plan de acción respecto del servicio de estratificación en el Municipio de Armenia</t>
  </si>
  <si>
    <t xml:space="preserve">Se efectuó divulgación en sesión del Comité Permanente de Estratificación – CPE (29-03-2021) acerca del proceso de actualización en la metodología de estratificación socioeconómica del Municipio de Armenia. </t>
  </si>
  <si>
    <t>Se expidieron  (77) certificados de estratificación socioeconómica.</t>
  </si>
  <si>
    <t>Se realizó visita y aplicación de la nueva metodología a (16) proyectos (nuevos desarrollos) con destinación habitacional, del mismo modo, se procedió al cruce de información y actualización en la base de datos allegada por la Tesorería Municipal, para efectos de asignación de estrato, pues esta fue registrada y liquidada con estrato cero (0) según criterios de la Secretaría de Hacienda. Total predios 12.168.</t>
  </si>
  <si>
    <t>Se apoyó en temas logísticos y administrativos al CPE en dos (2) sesiones desarrolladas el 31 de enero y el 29 de marzo de 2022.</t>
  </si>
  <si>
    <t>que</t>
  </si>
  <si>
    <t>Para el 1 trimestre del año en curso se realizo la  inclusión de 2 predios privados ubicados en la vereda murillo y vereda el Rhin del municipio de Armenia, para la prestación de servicios ecosistémicos fundamentales para el bienestar humano.</t>
  </si>
  <si>
    <t xml:space="preserve">Se realizo convenio de asociación con la fundación para el desarrollo comunitario José Antonio Galán, el cual tiene como objeto abonar esfuerzos para realizar el manejo silvicultural de arboles adultos que general y se encuentran en riesgo en el espacio publico de la ciudad de Armenia, con el fin de garantizar su sostenibilidad ambiental y a calidad del paisaje, a la fecha se han realizado 551 intervenciones, teniendo así un 70% de avance en el convenio. </t>
  </si>
  <si>
    <t xml:space="preserve">Se realizo convenio de asociación con la fundación Quindío Verde, el cual tiene como objeto abonar esfuerzos para realizar el manejo sostenibles de guaduales urbanos a través del mantenimiento silvicultural, con el fin de disminuir el riesgo y garantizar la conservación ambiental de las cuberturas naturales en los drenajes urbanos, se lleva un avance del 50% de las actividades planteadas en el convenio. </t>
  </si>
  <si>
    <t xml:space="preserve">Para el primer trimestre se realiza la producción de material vegetal entregado  500 plantas, producción existente 5852 plantas, llenado de bolsa  2900 unidades, semilla sembrada en germinador 775 gramos, semilla sembrada en germinado de 1506 unidades y frutales en stop  806 arboles </t>
  </si>
  <si>
    <t>Para el primer trimestre se realiza la entrega de 568 de plántulas Chambimbe, Guamo, Grosellas, Manacos, Palma Pescado, Siete Cueros, Árbol del Pan, Níspero, Buquecitos y Confetis, Árbol de la Cruz, Chicalá, Francesina suministrados en las comuna 1 y 2 Bosques de pinares, Guaduales de la villa, Barrio los Quindos, Barrio la Isabela , Parque de la villa Sector Malibu – La Arcadia, (278).- comuna 3 y 4 Ciudadela Nuevo Armenia, Barrio la Grecia, Ciudad Dorada (57)</t>
  </si>
  <si>
    <t>inicio de la formulación del árbol de objetivos en el cual se toma como base el insumo final de las problemáticas desarrollados en el ultimo semestre del 2021 .  Asistencia al comité JUDEA y presentación del plan de trabajo en el que se enmarca la formulación de la política publica</t>
  </si>
  <si>
    <t xml:space="preserve">circular conjunta remitida el 30 de marzo en la cual se solicita entrega del seguimiento al plan de acción con corte al 31 de marzo del 2022, se solicita entrega para el 8 de abril  </t>
  </si>
  <si>
    <t>circular numero 2022 CI- 0134 de abril 5 solicitud de informe de avance PAAC e informe de avance de matriz de riesgo con corte al 15 de abril del 2022. fecha limite de entrega 15 de abril.</t>
  </si>
  <si>
    <t xml:space="preserve">en el primer trimestre con respecto a las capacitaciones del MGA se realizado 6 capacitaciones,  con respecto a los seguimientos sede planes de acción se envía circular conjunta del 30 de marzo del 2022, en la cual se solicita seguimiento a los planes de acción del municipio con corte al 30 de marzo </t>
  </si>
  <si>
    <t>Se dio inicio al proceso el 15 de febrero con capacitación dada por el DAFP respecto al reporte FURAG.- 17 de febrero se recibió circular externa No 100- 001 del 2022 la cual da los lineamientos para los registros de información.- 20 de feb mediante correo electrónico el DAFP informa la apertura del FURAG.- 25 de febrero se emite la circular 2022 OF1350 en la cual se dan los lineamientos para el diligenciamiento a las dependencias, información que se solicitó para el 11 de marzo, se remitió a cada una de las dependencias el paquete de preguntas, el 28 de marzo del 2022 se diligencio completamente el formulario FURAG y el aplicativo emite el certificado de diligenciamiento.- Posterior a esto se verificaron las preguntas contestadas de forma negativa y se envió informe a las dependencias responsables.</t>
  </si>
  <si>
    <t>Con la implementación del aplicativo SisbenApp  nos ha permitido atender oportunamente todas las modificaciones de fichas solicitadas.</t>
  </si>
  <si>
    <t xml:space="preserve">Se ha cumplido con la presentación de tres informes de manera mensualizada, correspondiente a los meses de enero, febrero, marzo contentivo de la totalidad de novedades y actividades desarrolladas en Sisbén. </t>
  </si>
  <si>
    <t>Se ha llevado a cabo continuamente a través del Aplicativo SisbenApp, con una periodicidad mínimo cada 2 máximo cada 3 días, es decir en un promedio de 25 actualizaciones mensuales, lo cual se puede evidenciar en los listados de envíos y las copias de seguridad generadas en el sistema</t>
  </si>
  <si>
    <t>contacto con la facultad de arquitectura Decano José Gregorio Vallejo y arquitecto Yonier Castañeda experto en asentamientos informales, para iniciar la rural de trabajo en conjunto planeación municipal y facultad de arquitectura de la gran Colombia, para establecer la ruta de trabajo para la política publica, reunión a efectuarse el 19 de abril.</t>
  </si>
  <si>
    <t xml:space="preserve">Se han realizado diferentes recorridos por zonas donde posiblemente se esté generando algún tipo de contaminación. Para el periodo comprendido entre enero y marzo del 2022, se ha identificado contaminación a las quebradas inmersas en los barrios génesis, la unión baja, Vélez, las colinas y sector museo quimbaya. 
</t>
  </si>
  <si>
    <t>Hasta el día 30 de marzo del 2022 se han expedido 359 actas de visitas de inspección de zona, donde la mayoría han sido procesadas por infracciones constructivas, urbanísticas y jurídicas</t>
  </si>
  <si>
    <t>Esta actividad no se puede procesar debido a que las fichas normativas se encuentran definidas en el Acuerdo 019 del 2019 hasta el año 2023, ya que son registros tomados por parte del IGAC y procesados mediante la clasificación y usos de suelo en el municipio de Armenia mediante la creación del Plan de Ordenamiento Territorial (POT)</t>
  </si>
  <si>
    <t xml:space="preserve">Las licencias de construcción expedidas por las curadurías urbanas No. 1 y 2, dirigidas por la Arq. Margarita María Pino y el Ing. José Elmer López Restrepo, no han sido modificas ni reprobadas hasta la fecha 30 de marzo del 2022 de los meses de Enero, Febrero y Marzo del presente año. </t>
  </si>
  <si>
    <t xml:space="preserve">La información recopilada, permite al Departamento Administrativo de Planeación Municipal, determinar que existen instaladas las siguientes vallas:  35 Vallas Tipo Petrolera de hasta 48 metros cuadrados. Y 70 Vallas Tipo Aviso de hasta 8 metros cuadrados. Actualmente la información se encuentra en proceso de digitalización, con la finalidad de otorgar acceso en tiempo real, la cual podrá ser consultada en la siguiente dirección electrónica </t>
  </si>
  <si>
    <t>Se cuenta con el documento técnico encaminado a establecer el Manual de Publicidad Exterior Visual en el Municipio, el cual fue realizado con base en el Decreto 063 de 2013, sin embargo con la entrada en vigencia del Decreto 029 de 2021, se modifico la competencia en cabeza del Departamento Administrativo de Planeación Municipal – Publicidad Exterior Visual por lo que el citado Manual deberá ser ajustado a dicho acuerdo, por medio del cual se fija el Estatuto Tributario del Municipio y la Ley 140 de 1994.</t>
  </si>
  <si>
    <t>El manual de árbol solicitado se encuentra totalmente terminado, a la espera de revisión y aprobación del proceso Ambiental del Departamento Administrativo de Planeación Municipal</t>
  </si>
  <si>
    <t>En el primer trimestre se realizan los estudios preliminares necesarias para la elaboración del Manual de edificaciones sostenibles.</t>
  </si>
  <si>
    <t>En el trimestre informado se cuenta con  Utilización de los instrumentos de focalización y verificación del municipio de Armenia, sin solicitudes de alguna dependencia hasta el momento.</t>
  </si>
  <si>
    <t>Para el primer trimestre del año se  realiza reuniones con los diferentes actores de la ciudad, entre los más destacados están los Curadores Urbanos, Camacol, Cámara de comercio, Sociedad de Arquitectos, Sociedad de Ingenieros, sociedad civil, entre otros, con la finalidad exponer soluciones a las necesidades ciudadanas en términos de Ordenamiento territorial, revisión excepcional, sectores normativas, Plan de Ordenamiento Zonal, el debido control urbano.</t>
  </si>
  <si>
    <t>Proyección final de fichas normativas actualizadas mediante revisión excepcional del Acuerdo 019 del 2009, a esperas de la adopción formal de la revisión.- Mediante contrato interadministrativo celebrado entre la Secretaría de Transito y Transporte y la Universidad del Quindío, se generaron insumos para alimentar la actualización del Plan vial de Movilidad con la finalidad de generar un diagnostico del sector. se debe tener presente que es competencia del SETTA</t>
  </si>
  <si>
    <t xml:space="preserve">A la fecha Mediante el debido procesamiento y análisis de la información obtenida, se realiza la respectiva comparación de los resultados esperados y el estado actual del avance, de acuerdo al modelo, los planes, programas y proyectos identificados, el cual se encuentra en proceso </t>
  </si>
  <si>
    <t xml:space="preserve">Para el periodo correspondiente al primer trimestre del 2022, se realizo la georreferenciación de 95 arboles en las sitios de Jardines de la Fachada Barrio Nuevo Armenia -Manzana 6, avenida Centenario, Parque Fundadores, Condominio Barú, así mismo se realiza la identificación de 10 guaduales en La Fachada, Manantiales, Jardines de la Fachada, Alazar del café, Barrio Cooperativo, Barrio Quintas de la Marina, Barrio ciudad dorada, Barrio Ciudadela nuevo Armenia . </t>
  </si>
  <si>
    <t xml:space="preserve">Vereda Murillo y Vereda el Rhin </t>
  </si>
  <si>
    <t xml:space="preserve">Area Rural  Armenia </t>
  </si>
  <si>
    <t>Se realizo reunión con los representantes de las juntas de acción comunal veredales rurales del municipio de Armenia como pantanillo, murillo, el rhin, santa Ana y puerto espejo, con el fin de socializar la importancia y beneficios del SIMAP e invitarlos hacer participes del proceso.</t>
  </si>
  <si>
    <t>Vereda pantanillo, murillo, el rhin, santa Ana y puerto espejo</t>
  </si>
  <si>
    <t xml:space="preserve">Jardines de la Fachada Barrio Nuevo Armenia, avenida Centenario, Parque Fundadores, Condominio Barú, Fachada, Manantiales, Alazar del café, Barrio Cooperativo, Barrio Quintas de la Marina, Barrio ciudad dorada, Barrio Ciudadela nuevo Armenia . </t>
  </si>
  <si>
    <t>Comunas 1-2-3-5-6-9-10</t>
  </si>
  <si>
    <t xml:space="preserve">17700 Habitantes de la Ciudad de Armenia </t>
  </si>
  <si>
    <t xml:space="preserve">Barrios génesis, la unión baja, Vélez, las colinas y sector museo quimbaya. </t>
  </si>
  <si>
    <t>Área Urbana y Rural del Municipio</t>
  </si>
  <si>
    <t xml:space="preserve">2018  Habitantes de la Ciudad de Armenia </t>
  </si>
  <si>
    <t xml:space="preserve">centro administrativo municipal </t>
  </si>
  <si>
    <t>Ciudad Dorada</t>
  </si>
  <si>
    <t>En el primer trimestre del 2022 se realizo Lectura, revisión y análisis del  Acuerdo 019-2009 POT- Por medio de la cual se adopta se adopta El POT - de Armenia, con especial énfasis al tema Suelos de Protección, para dar pie al procedimiento para la desafectación de suelos de protección en suelo urbano…”
Se solicitó a la oficina SIG, documentos con solicitudes con respecto a desafectación de predios por afectación ambiental, a la fecha no han ingresa a DAPM, - Se apoyó al Ing. Rodrigo Restrepo – Líder proceso 3: en atender dos (2) solicitudes de forma verbal a dos diferentes ciudadanos que se presentaron en la oficina de control urbano, realizando consultas con respecto al proceso de desafectación de predios en suelo de protección ambiental.</t>
  </si>
  <si>
    <t>Preservación conservación de áreas protegidas - Servicios de reforestación de ecosistemas (siembra, mantenimiento y monitoreo de especies vegetales como arbolado urbano y guaduales)- Servicios de recuperación de cuerpos de agua(intervenciones de mantenimiento, adecuaciones en senderos  y recuperación en areas de quebradas) 3202037</t>
  </si>
  <si>
    <t xml:space="preserve">Documento de investigación para la conservación de la biodiversidad y sus servicios ecosistemicos (Actualización del Plan de manejo de las quebradas urbanas) 3202004 -  Servicio de producto de plántulas (Suministro de material vegetal permanente para los diferentes proyectos ambientales) </t>
  </si>
  <si>
    <t xml:space="preserve">Documentos de lineamientos técnicos para el fortalecimiento del desempeño ambiental de los sectores productivos - </t>
  </si>
  <si>
    <t xml:space="preserve">Servicio de asistencia técnica en el marco de la formulación e implementación de proyectos demostrativos para la reducción de impactos ambientales de la minería - Documentos de lineamientos técnicos para el desarrollo de la política nacional ambiental y la participación en la gestión ambiental </t>
  </si>
  <si>
    <t xml:space="preserve">Servicio de asistencia técnica para la implementación de las estrategias educativo ambientales y de participación- Servicio de divulgación de la información de la política nacional de educación ambiental y participación </t>
  </si>
  <si>
    <t xml:space="preserve">Documentos de lineamientos técnicos para el ordenamiento ambiental territorial </t>
  </si>
  <si>
    <t>Instrumentos de Planificación Estratégica y Gestíón - Sistema para la Planeación del Banco de Programas y Proyectos de Inversión Municipal.- Sistemas  y Aplicativos  para la Planeación Estratégica</t>
  </si>
  <si>
    <t>Actualmente no se ha realiza la socialización ya que el Documento Plan de manejo ambiental árbol urbano se encuentra en revisión jurídica para revisión y aprobación .</t>
  </si>
  <si>
    <t xml:space="preserve">La información obtenida es consolidada en una tabla en Excel, donde, a demás de la georreferenciación de los puntos de contaminación, también se aproxima la carga contaminante al recurso hídrico en los parámetro de DBO y SST, mediante una fórmula establecida por la RASS 2000. </t>
  </si>
  <si>
    <t>La información consolidada hasta el momento fue socializada ante el concejo municipal como parte requerimiento para informar avances frente a la sentencia establecida para el municipio por parte del tribunal administrativo, así mismo se ha estado socializando la problemática de vertimientos por asentamientos en algunas Instituciones educativas como el ITI.</t>
  </si>
  <si>
    <t>Para el periodo informado se realizan 4 capacitaciones en instituciones educativas; Institución Educativa La Adíela, institución Educativa Cristóbal Colón, Institución Educativa Los Quindos ,  Institución Educativa Cristóbal Colón- Sede Gran Colombia. en temas; Disposición de residuos solidos ( Ley 2184 de 2019) cuidado y protección de áreas verdes (SIMAP), corresponsabilidad con el ambiente (Cambio Climático) tenencia responsable de mascotas y prevención Caracol Africano</t>
  </si>
  <si>
    <t>Para el periodo correspondiente al 1 trimestre del 2022 se realizan 26 capacitaciones y visitas de impacto en el municipio de Armenia con la finalidad de sensibilizar y educar a los comerciantes  del  sobre la actividad interinstitucional para disposición adecuada de residuos, cuidado y protección de áreas verdes, corresponsabilidad con el ambiente. y  educar a los habitantes del barrio sobre la actividad ambiental, limpieza, siembra de material vegetal (disposición adecuada de residuos, sensibilización y educación caracol africano</t>
  </si>
  <si>
    <t xml:space="preserve">con respecto al archivo 2022 El proceso de archivo se realiza mediante el seguimiento de firmas y documentación elaborado en Excel y se entrega la correspondencia mediante expedientes, se encuentra al día con respecto a 2021, debidamente archivado </t>
  </si>
  <si>
    <t>En el primer trimestre del año se realiza análisis Jurídico del Acuerdo No. 229 de 2021, del Concejo Municipal, expidió el Estatuto Tributario del Municipio, establece en el Capítulo V – Impuesto de Publicidad Exterior Visual esta normativa autoriza el impuesto de Publicidad Exterior Visual, en concordancia con lo establecido en el Artículo 93 ibidem Acto seguido se proyecto y elaboro por la misma dependencia, el Decreto 59 del 25 de febrero de 2022, “Por medio del cual se modifica parcialmente el Decreto 346 del 14 de Diciembre de 2021 Por medio del cual se señalan las condiciones especiales, temporales y las características de los elementos de publicidad exterior visual que contengan propaganda electoral para las elecciones de Senado y Cámara de Representantes que se llevarán a cabo en el año 2022” y se dictan otras disposiciones”.</t>
  </si>
  <si>
    <t>Se realiza en el transcurso del primer trimestre del 2021, Jornadas de capacitación en cuanto a la normatividad Nacional vigente expedida a raíz de actualizaciones Decretadas en el Territorio Nacional, la inclusión en la toma de decisiones de carácter municipal.- Barridos de ciudad, mediante el área de control urbano.-  Regular el espacio público mediante el debido seguimiento de aplicabilidad del Decreto 139 de 2021, a Trávez de los barridos de ciudad ejercidos por el área de control urbano.</t>
  </si>
  <si>
    <t>Capacitación y socialización del Acuerdo 019 del 2009,  componentes técnicos, avances en la consolidación del Plan de Ordenamiento Zonal, y actualidad del Proceso de Revisión excepcional del Acuerdo 019.</t>
  </si>
  <si>
    <t xml:space="preserve">en el primer trimestre se ha realizado el manejo de archivo de toda la documentación del proceso, al archivo de gestión del Departamento Administrativo de Planeación Municipal de conformidad con la ley de archivo. </t>
  </si>
  <si>
    <t>En el primer trimestre del año en curso se inicia  un plan d de acción con respecto a a esta actividad con el fin de que cada contratista adscrito al área de Control Urbano al final de su contrato deberá alimentar la base de datos del documento dosier teniendo como base, consolidando la base de datos que reposa en el Departamento Administrativo de Planeación Municipal.</t>
  </si>
  <si>
    <t>Actualmente se encuentra en proceso de Recopilación de todos y cada uno de los componentes que hacen parte integral del Acuerdo 019 del 2009, volúmenes, decreto de movilidad, circulares aclaratorias, resoluciones, Decretos expedidos, Cartografía oficial.</t>
  </si>
  <si>
    <t>En el primer trimestre del año se realiza la Identificación de los fines del ordenamiento territorial (Visión y objetivos territoriales) y los medios del Ordenamiento territorial (Modelo de ocupación, Estrategias, Instrumentos, Normas y Proyectos), Clasificación de los contenidos que se encuentran articulados y desarticulados en el POT, respecto de las líneas de acción del Ordenamiento Territorial (Amenazas y Riesgos, Servicios Públicos, Medio Ambiente y Recursos Naturales, Vías y Transporte, Espacio Público, Vivienda, Equipamientos Colectivos, Patrimonio, Suelo y Sistemas Productivos) , La articulación entre los elementos mencionados, identificados en los volúmenes adoptados en el Acuerdo Municipal; Componentes General, Urbano, Rural y el Programa de Ejecución del Plan.</t>
  </si>
  <si>
    <t>En el primer trimestre del 2022 Mediante la identificación de los elementos que hacen parte de la Matriz 2, el respectivo análisis permitirá observar la relación actual entre la visión, objetivos planteados y estrategias propuestas con los proyectos que se han planteado en el programa de ejecución, debido a la complejidad de ambición los objetivos propuestos. Realizados en los siguientes trimestres</t>
  </si>
  <si>
    <t xml:space="preserve">A la fecha informada el archivo del 2021  entrega de archivo de toda la documentación del proceso, al archivo de gestión del Departamento Administrativo de Planeación Municipal de conformidad con la ley de archivo. </t>
  </si>
  <si>
    <t>Para el primer trimestre del 2022, la consultoría realizada y supervisada por el líder de proceso de control urbano con respecto a la  modificación excepcional del POT del Municipio de Armenia, dando cumplimiento al prediagnóstico de la   norma del uso del suelo rural en el Municipio de Armenia</t>
  </si>
  <si>
    <t>Para el primer trimestre del 2022, la consultoría realizada y supervisada por el líder de proceso de control urbano con respecto a la  modificación excepcional del POT del Municipio de Armenia, dando cumplimiento al Diagnostico técnico y jurídico del estado actual de los unidades de planificación Rural</t>
  </si>
  <si>
    <t xml:space="preserve">Para el primer trimestre del 2022, la consultoría realizada y supervisada por el líder de proceso de control urbano con respecto a la  modificación excepcional del POT del Municipio de Armenia,  Análisis técnico y jurídico de la reglamentación relacionada con las unidades de planificación rural en el municipio de Armenia.  </t>
  </si>
  <si>
    <t>Para el primer trimestre del 2022, la consultoría realizada y supervisada por el líder de proceso de control urbano con respecto al prediagnóstico Planes parciales</t>
  </si>
  <si>
    <t>Para el primer trimestre del 2022, la consultoría realizada y supervisada por el líder de proceso de control urbano con respecto Diagnostico técnico y jurídico del estado actual de los planes parciales</t>
  </si>
  <si>
    <t>Para el primer trimestre del 2022, se informa que se realizo borrador del decreto de legalización con respecto a  la reglamentación relacionada con los asentamientos</t>
  </si>
  <si>
    <t xml:space="preserve">Para el primer trimestre del 2022, la consultoría realizada y supervisada por el líder de proceso de control urbano con respecto Prediagnóstico  de Planes de ordenamiento zonales   </t>
  </si>
  <si>
    <t>Para el primer trimestre del 2022, la consultoría realizada y supervisada por el líder de proceso de control urbano con respecto al Diagnostico técnico y jurídico del estado actual de los planes de ordenamiento zonal</t>
  </si>
  <si>
    <t xml:space="preserve">Para el primer trimestre del 2022, la consultoría realizada y supervisada por el líder de proceso de control urbano con respecto Análisis técnico y jurídico de la reglamentación relacionada con los asentamientos en el municipio de Armenia, realiza el borrador con respecto al documento de legalización, para su respectiva firma y aprobación .  </t>
  </si>
  <si>
    <t>Para el primer trimestre del 2022 se realiza un avance del 19% con respecto a la  Generación del documento y sus correspondientes soportes de conformidad con la normatividad vigente en el tema. El documento desde el alcance general y estructural, ya se encuentra desarrollado. Al faltar unas ultimas socialización es y complemento de contenidos, aun no se encuentra culminado en su totalidad</t>
  </si>
  <si>
    <t>Para el primer trimestre del 2022, Se han realizado reuniones de divulgación con gremios y actores. Esta pendiente una ultima mesa de socialización</t>
  </si>
  <si>
    <t xml:space="preserve">En el primer trimestre se realizo el cargue de la ejecución inicial del aplicativo SUIFT PPTO, AL 14 de enero, así mismo se realizo la actualización de plataforma referente a los decretos de adición 002- 021-055, se han realizado los seguimientos de la plataforma SPI correspondiente a los meses de enero feb. y marzo, y se ha brindado la asistencia técnica a cada una de las dependencias que lo han requerido. a la fecha no se utiliza MGA ya que no se han presentado proyectos  al respecto </t>
  </si>
  <si>
    <t xml:space="preserve">La actualización se realiza de manera constante del sistema de información de tramites </t>
  </si>
  <si>
    <t>Para los meses de enero, febrero y marzo no se recibe requerimiento del DNP para ningún tipo de reporte o implementación y administración, por lo tanto el aplicativo se encuentra al día con su actividad</t>
  </si>
  <si>
    <t xml:space="preserve">en el primer trimestre se informa por parte de el área encargada que no se realizo solicitud alguna con respecto a proyectos </t>
  </si>
  <si>
    <t>Se logró intervenir hasta la fecha un total de 18 quebrada correspondientes a 7 comunas de la ciudad, estas se distribuyen en 9 microcuencas según al plano del plan de ordenamiento territorial. En su totalidad se ha extraído un volumen total de 727M3 de residuos sólidos, en aproximadamente 1790 metros lineales de tramo.</t>
  </si>
  <si>
    <t xml:space="preserve">En el primer trimestre se inicia con procesos técnicos para la adecuación de senderos en el municipio de Armenia, por este motivo no se presenta avance notorios en la actividad, sin embargo se informa que para el segundo trimestre del año tendrá el cumplimiento especifico. </t>
  </si>
  <si>
    <t>Para el primer trimestre del año en curso se han realizados dos recorridos por la microcuenca paujil, con la finalidad de identificar los aspectos biológicos como fauna, flora, suelo y recurso hídrico, para la caracterización de la misma.</t>
  </si>
  <si>
    <t>Se realizo convenio de asociación, con la asociación ambientalista frailejones cuyo objeto es convenio de asociación para la formulación y caracterización y entrega del plan de manejo ambiental y entrega del plan de manejo ambiental de los predios de la cuenca alta del rio Quindío, de propiedad del municipio de Armenia y elaboración y entrega del plan de acción de los citados muebles inmuebles, a la fecha este convenio lleva un avance del 30%.</t>
  </si>
  <si>
    <t>Se actualizaron programas, proyectos, metas y el plan financiero, de la siguiente manera por medio de convenio 028 del 2021, De los programas anteriormente enunciados, ACODAL propone 28 proyectos para dar cumplimiento a los programas, Se plantean 6 metas para la actualización del PGIRS: proyectadas al 2027</t>
  </si>
  <si>
    <t>Para el primer trimestre del 2022, se realizo seis (6) capacitaciones en temáticas referentes al manejo normativo - ambiental de acuerdo al establecimiento en el marco de la conservación del Paisaje Cultural Cafetero Colombiano y del desarrollo ambientalmente sostenible del municipio, las cuales se llevaron a cabo de la siguiente manera: Seis (6) al sector de la salud focalizando consultorios odontológicos y una (1) al sector educativo, también Primera sesión 2022 del Comité municipal de Paisaje Cultural Cafetero PCCC.- visitas de  diagnóstico a predios ubicadas en zonas principales y de amortiguamiento del Paisaje Cultural Cafetero de Armenia PCCC como una estrategia de reconocimiento y apropiación de los atributos que en la actualidad aún se conservan (7 predios) capacitaciones en instituciones educativas del municipio de Armenia, el fin de generar apropiación y conocimiento sobre la declaratoria de Paisaje Cultural Cafetero Colombiano (3 instituciones )</t>
  </si>
  <si>
    <t>Para el primer trimestre se realiza la implementación de la estrategias para aprovechamiento de residuos,- prevención de caracol africano,- estrategia para la eliminación de puntos de acumulación de residuos y prevención de caracol africano extraído un volumen aproximado de 81,5 m3,  incentivar la separación en la fuente y el adecuado manejo de residuos en el sector. Se realiza acompañamiento al plan piloto propuesto por cámara de comercio en el centro comercial cielos abiertos entorno al manejo adecuado de residuos.- sistemas de compostaje SAC entrega de 100 kit a 29 instituciones.</t>
  </si>
  <si>
    <t xml:space="preserve">Se está generando acompañamiento y revisión de información técnica en el trabajo de diagramación para la generación de guía sobre normatividad general ambiental dirigida sectores productivos de la ciudad de Armenia, entre los cuales se priorizó el sector salud y sector de la construcción, documento preliminar se esta realizando ajustes para su entrega. </t>
  </si>
  <si>
    <t>Este indicador se cumplió en un 100% en el mes de octubre del 2021</t>
  </si>
  <si>
    <t>Este indicado se cumplió en un 100% en el mes de octubre del 2021</t>
  </si>
  <si>
    <t>Para el primer trimestre del año se ha superado las expectativas de la elaboración de piezas publicitarias ya que a la fecha se han generado 23 piezas con respecto a Creación video expectativa Estrategia Basura Cero CAM. - Logo Estrategia Basura Cero CAM.- Eslogan Estrategia Basura Cero CAM.- Camiseta Estrategia Basura Cero CAM.- Punto Ecológico Estrategia Basura Cero CAM.- Creación de baking publicitario para la Estrategia Basura Cero CAM.- Certificados Basura Cero- Botones Basura Cero- Hoja Membrete Basura Cero- Pásate al vidrio, esmalte o a las antiguas loncheras- Reduce el uso de papel, solicita que tus facturas lleguen a tu correo electrónico.- Reduce el uso de plástico, en vez de usar bolsas plásticas usa bolsas ecológicas, mantén tu propia botella para las bebidas y evita los recipientes desechables- Antes de desechar algo, pregúntate si ya acabó realmente su tiempo de vida o si tú o quienes viven contigo pueden darle otra utilidad, especialmente en el caso de aparatos eléctricos y electrónicos, ropa y calzado- Jornada de siembra de árboles - Jornada de limpieza de basuras  - Jornada de recolección de residuos especiales- Logo institucional Armenia- Valores y atributos - Patrimonio de la humanidad- 10 videos sobre: Manejo de  basuras, caracol africano, cambio climático, mascotas.</t>
  </si>
  <si>
    <t xml:space="preserve">Para el periodo comprendido en el primer trimestre del año en curso, se han realizado 14 de enero mesa técnica de CIDEA- 22 de enero mesa de articulación CIDEA y JUDEA- 24 de enero comité técnico institucional de educación ambiental y 28 de enero mesa técnica de CIDEA- </t>
  </si>
  <si>
    <t>En el primer trimestre del 2022 se realiza   Identificación  , recolección y tabular la información de la población, viviendas, infraestructura, equipamientos, según metodología del Ministerio de Vivienda Ciudad y Territorio de los asentamientos la veraneras, lomas de la unión Santiago galido, tres esquinas farallones y unión bajo (5).</t>
  </si>
  <si>
    <t xml:space="preserve">Para el primer trimestre no se realizaron reporte al Ministerio de Vivienda Ciudad y Territorio, esto por causa de la plataforma del ministerio presenta problemas con una opción que no permite seguir cob el proceso. </t>
  </si>
  <si>
    <t xml:space="preserve">Se realiza anexo de plantillas tabuladas con la información cartográfica y catastral del ministerio de vivienda de los  asentamientos (4) definidos a veraneras, lomas de la unión Santiago galido, tres esquinas farallones. </t>
  </si>
  <si>
    <t>En el primer trimestre se evidencia una asignación de  583  solicitudes por medio de la intranet, se encuentra un 60% de solicitudes cerradas y actualmente se esta en plan de mejoramiento con respecto a las pQRS, para lograr un cumplimiento del 100%.</t>
  </si>
  <si>
    <t>En el primer trimestre del 2022 no se han realizado medidas correctivas por incumplimiento de normatividad y documentos de planificación urbana y rural que rigen en el municipio.</t>
  </si>
  <si>
    <t>Para esta actividad, se determina que se han creado tres clases de recorridos con la finalidad de llevar a cabo el control y seguimiento de todas las construcciones legales y empíricas realizadas en el transcurso del año para establecer el proceso que se le dará a cada uno.</t>
  </si>
  <si>
    <t>Se envia primer oficio a la comisión de veeduría de las curadurías urbanas con el fin de informar que a  la fecha no se inicia investigación correspondiente al control urbano.</t>
  </si>
  <si>
    <t>A la fecha de presentación, se ha entregado el archivo de gestión del Departamento Administrativo de Planeación Municipal, hasta el año 2020. A su vez el año 2021 se encuentra en un avance del 70%.</t>
  </si>
  <si>
    <t>En el primer trimestre se realiza el manejo  de archivo de toda la documentación del proceso correspondiente a manual de espacio publico, al archivo de gestión del Departamento Administrativo de Planeación Municipal de conformidad con la ley de archivo.</t>
  </si>
  <si>
    <t>En el primer trimestre se han realizado 2 mesas de trabajo, dicho manual se realiza en compañía de convenio .</t>
  </si>
  <si>
    <t xml:space="preserve">A la fecha se entrega archivo del  2021 con su respectivo seguimiento por medio del proceso 3 del DAMP. </t>
  </si>
  <si>
    <t>El 25 de Marzo se realizo envio al enlace de control interno con el informe de las solicitudes con respecto a las acciones judiciales de ciudad dorada</t>
  </si>
  <si>
    <t>Para el primer trimestre del 2022, se realizo la conformación del equipo técnico del departamento administrativo de planeación y se designaron los enlaces por cada uno de las dependencias para el seguimiento y monitoreo para el seguimiento del plan de acción,   tablero de control cuenta con un espacio en la página web  planeacionarmenia.gov.co que tiene la usabilidad para los reportes trimestrales del cumplimiento del PDM 2020-2023</t>
  </si>
  <si>
    <t xml:space="preserve">Circular conjunta remitida el 30 de marzo en la cual se solicita entrega del seguimiento al plan de desarrollo con corte al 31 de marzo del 2022, en el cual se espera tener un avance del 55.25% </t>
  </si>
  <si>
    <t xml:space="preserve">A la fecha se ha realizado 1 actualización esta pendiente 1 según decretos de hacienda, ya que esto va sujeto a la información suministrado por todos </t>
  </si>
  <si>
    <t xml:space="preserve">Concordancia al nuevo catalogo de proceso, se realiza actualización mensual y no se publica ya que hacienda esta realizando el respectivo proceso </t>
  </si>
  <si>
    <t>Se remitió el oficio a las JAL, JAC, gremios y Universidad del Quindío en la cual se les solicita designar a los nuevos integrantes que  conformaran el CODELPA para la vigencia 2022-2023</t>
  </si>
  <si>
    <t>Se llevó a cabo el desarrollo del Geo portal de información geográfica referente a los procesos del Departamento Administrativo de Planeación Municipal - DAPM- para el primer trimestre del año en curso  se han generado 1148 planos de localización</t>
  </si>
  <si>
    <t>Para el primer trimestre del 2022 se realizaron en los meses de Enero 751 solicitudes, del mes Febrero 2345 encuesta y del mes de Marzo ingresaron alrededor de 1400 solicitudes nuevas,  sin contar las 1014 modificaciones y retiros que se recibieron para realizar, para un total de 6222 solicitudes</t>
  </si>
  <si>
    <t xml:space="preserve">La inspección a cargo de Alejandra Osorio Arias, presente reporte de 20 solicitudes de visita las cuales se realizaron 16 visitas. La inspección Octavo reporta 27 solicitudes de visita </t>
  </si>
  <si>
    <t>La inspección a cargo de Alejandra Osorio Arias,  reporta que no se realizo ninguna solicitud  Las otras inspecciones no presentan reporte, la inspeccion Octava reporta 36 notificación del auto de investigación al presunto infractor de conformidad con la ley 1801 de 2016 y demás normas concordantes el Código Administrativo.</t>
  </si>
  <si>
    <t xml:space="preserve">La inspección a cargo de Alejandra Osorio Arias se realizó 8 audiencias de descargos, se realizó audiencia de decreto de pruebas se realizaron 6.  la inspeccion Octava presenta 14 escargos por parte del presunto infractor y solicitar las pruebas que pretenda hacer valer. Conforme a la ley 1801 del 2016 </t>
  </si>
  <si>
    <t xml:space="preserve">La inspección a cargo de Alejandra Osorio Arias, reporta que se realizaron se realizó 65 Notificaciones y la inspección Octava realiza 36 notificaciones </t>
  </si>
  <si>
    <t>La inspección a cargo de Alejandra Osorio Arias, ninguno debido a que no está habilitado el VUR y sin el VUR no se puede iniciar un proceso ya que se violaría el derecho a las personas del debido proceso. Por lo tanto se solicita que se haga la gestión para que las inspecciones puedan acceder al VUR y poder iniciar los procesos correspondientes.  La inpección Octava reporta 17   auto de apertura para avocar el conocimiento de los hechos presuntamente violatorios de la normatividad urbanística vigente</t>
  </si>
  <si>
    <t xml:space="preserve">La inspección a cargo de Alejandra Osorio Arias informa que para el primer trimestre del 2022 se ordenó 6 prácticas de pruebas  y la inspección Octava resporta 8 </t>
  </si>
  <si>
    <t>La inspección a cargo de Alejandra Osorio Arias, no se impuso sanciones durante esos 3 meses, la inspección Octava reporta 2 de la práctica de pruebas solicitadas por el investigado y las que considere pertinentes de oficio, cuando así se requiera.</t>
  </si>
  <si>
    <t xml:space="preserve">La inspección a cargo de Alejandra Osorio Arias no remitió ninguna sanción a ejecuciones fiscales y decretaría de infraestructura, debido a que no hubo sanciones durante esos 3 meses. Igual qu ela inspección Octava </t>
  </si>
  <si>
    <t xml:space="preserve">En el primer trimestre ambas inspecciones realizan el manejo adecuado del archivo y se encuentra en entrega del 2021 </t>
  </si>
  <si>
    <t xml:space="preserve">Para el primer trimestre se realizo apoyo para la formulación y presentación de proyectos a entiidades del orden departamental y nacional en los convenios de guadua, árbol urbano, Findeter, acodal y concursos de merito con economía urbana, plan de manejo ambiental y trinchos. </t>
  </si>
  <si>
    <t>Para el primer trimestre del año en curso con respecto a SECOP II se reporta el 100% de implementacion y administración de esta plataforma, teniendo presente las observaciones y novedades para el año en curso con respecto a ley de garantias, para el primer trimestre se reporta que de los 310 contratistas actuales 39, presentan novedades de prsentar cuentas. conn respecto a SIA OBSERVA, reporta una novedad con respecto al reporte del convenio de asociación 2022-02, el cual inicio ejecución el 14 de febrero del 2022 y reportaron a finales de marzo, por este motivo se envia solicitud  a contraloria para habilitar plataformas y dar autorización para reporter este convenio. 
SIA CONTRALORIA: el 6 de enero el DA de control interno, envía el listado de formatos que deben ser diligenciados con sus respectivos anexos de acuerdo a la competencia.- 7 de enero se emite circular conjunta numero 2022 CI 0006 en la cual se invita a la jornada de capacitación rendición electrónica de la cuenta 2021.- el 19 de enero se emite la resolución número 15 en la cual se delega la responsabilidad de recopilación y suministro de la información a los secretarios de despachos y directores de departamentos administrativos.- se enviaron oficios conjuntos 2022 OF0237 del 14 de enero del 2022 en el cual se envía el listado de formatos que deben ser diligenciados por cada una de las dependencias. - se dio inicio al proceso de rendición el 7 de febrero y se culminó el 18 de febrero.</t>
  </si>
  <si>
    <t xml:space="preserve">Con respecto a esta actividad se informa que se realiza mesa de trabajo para verificar el cronograma a seguir a partir del segundo trimestre del año en curso para realizar ajuste según normativa del manual dee espacio publico. </t>
  </si>
  <si>
    <t>Fecha: 29/12/2020</t>
  </si>
  <si>
    <t>Versión: 006</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</si>
</sst>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0_);_(&quot;$&quot;* \(#,##0\);_(&quot;$&quot;* &quot;-&quot;??_);_(@_)"/>
    <numFmt numFmtId="179" formatCode="_(* #,##0_);_(* \(#,##0\);_(* &quot;-&quot;??_);_(@_)"/>
    <numFmt numFmtId="180" formatCode="&quot;$&quot;\ #,##0"/>
    <numFmt numFmtId="181" formatCode="&quot;$&quot;\ #,##0.00"/>
    <numFmt numFmtId="182" formatCode="[$-240A]dddd\,\ d\ &quot;de&quot;\ mmmm\ &quot;de&quot;\ yyyy"/>
    <numFmt numFmtId="183" formatCode="[$-240A]h:mm:ss\ AM/PM"/>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
    <numFmt numFmtId="190" formatCode="0.000"/>
  </numFmts>
  <fonts count="3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sz val="11"/>
      <name val="Calibri"/>
      <family val="2"/>
    </font>
    <font>
      <sz val="12"/>
      <name val="Arial"/>
      <family val="2"/>
    </font>
    <font>
      <b/>
      <sz val="12"/>
      <name val="Arial"/>
      <family val="2"/>
    </font>
    <font>
      <u val="single"/>
      <sz val="10"/>
      <color indexed="12"/>
      <name val="Arial"/>
      <family val="2"/>
    </font>
    <font>
      <u val="single"/>
      <sz val="10"/>
      <color indexed="20"/>
      <name val="Arial"/>
      <family val="2"/>
    </font>
    <font>
      <b/>
      <sz val="10"/>
      <color indexed="8"/>
      <name val="Arial"/>
      <family val="0"/>
    </font>
    <font>
      <b/>
      <sz val="11"/>
      <color indexed="8"/>
      <name val="Arial"/>
      <family val="2"/>
    </font>
    <font>
      <sz val="11"/>
      <color indexed="8"/>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theme="1"/>
      <name val="Arial"/>
      <family val="0"/>
    </font>
    <font>
      <b/>
      <sz val="11"/>
      <color theme="1"/>
      <name val="Arial"/>
      <family val="2"/>
    </font>
    <font>
      <sz val="11"/>
      <color rgb="FF00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B6DDE8"/>
        <bgColor indexed="64"/>
      </patternFill>
    </fill>
    <fill>
      <patternFill patternType="solid">
        <fgColor rgb="FFFFFF99"/>
        <bgColor indexed="64"/>
      </patternFill>
    </fill>
    <fill>
      <patternFill patternType="solid">
        <fgColor rgb="FFFFC000"/>
        <bgColor indexed="64"/>
      </patternFill>
    </fill>
    <fill>
      <patternFill patternType="solid">
        <fgColor rgb="FFD6E3BC"/>
        <bgColor indexed="64"/>
      </patternFill>
    </fill>
    <fill>
      <patternFill patternType="solid">
        <fgColor rgb="FFFFE699"/>
        <bgColor indexed="64"/>
      </patternFill>
    </fill>
    <fill>
      <patternFill patternType="solid">
        <fgColor rgb="FF92D050"/>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top/>
      <bottom/>
    </border>
    <border>
      <left>
        <color indexed="63"/>
      </left>
      <right style="medium"/>
      <top>
        <color indexed="63"/>
      </top>
      <bottom>
        <color indexed="63"/>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right/>
      <top style="medium">
        <color rgb="FF000000"/>
      </top>
      <bottom/>
    </border>
    <border>
      <left/>
      <right style="medium">
        <color rgb="FF000000"/>
      </right>
      <top style="medium"/>
      <bottom style="medium">
        <color rgb="FF000000"/>
      </bottom>
    </border>
    <border>
      <left style="medium">
        <color rgb="FF000000"/>
      </left>
      <right style="medium">
        <color rgb="FF000000"/>
      </right>
      <top style="medium"/>
      <bottom style="medium">
        <color rgb="FF000000"/>
      </bottom>
    </border>
    <border>
      <left style="medium">
        <color rgb="FF000000"/>
      </left>
      <right style="medium"/>
      <top style="medium"/>
      <bottom style="medium">
        <color rgb="FF000000"/>
      </bottom>
    </border>
    <border>
      <left style="medium">
        <color rgb="FF000000"/>
      </left>
      <right style="medium">
        <color rgb="FF000000"/>
      </right>
      <top style="medium">
        <color rgb="FF000000"/>
      </top>
      <bottom style="medium"/>
    </border>
    <border>
      <left/>
      <right/>
      <top style="medium">
        <color rgb="FF000000"/>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color rgb="FF000000"/>
      </left>
      <right style="medium">
        <color rgb="FF000000"/>
      </right>
      <top style="medium">
        <color rgb="FF000000"/>
      </top>
      <bottom/>
    </border>
    <border>
      <left style="medium">
        <color rgb="FF000000"/>
      </left>
      <right style="medium"/>
      <top style="medium">
        <color rgb="FF000000"/>
      </top>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color rgb="FF000000"/>
      </left>
      <right style="medium">
        <color rgb="FF000000"/>
      </right>
      <top/>
      <bottom style="medium"/>
    </border>
    <border>
      <left style="medium">
        <color rgb="FF000000"/>
      </left>
      <right style="medium"/>
      <top/>
      <bottom style="medium"/>
    </border>
    <border>
      <left style="thin"/>
      <right style="thin"/>
      <top style="medium"/>
      <bottom>
        <color indexed="63"/>
      </bottom>
    </border>
    <border>
      <left style="thin"/>
      <right style="medium"/>
      <top>
        <color indexed="63"/>
      </top>
      <bottom>
        <color indexed="63"/>
      </bottom>
    </border>
    <border>
      <left style="thin"/>
      <right style="medium"/>
      <top>
        <color indexed="63"/>
      </top>
      <bottom style="thin"/>
    </border>
    <border>
      <left style="medium">
        <color rgb="FF000000"/>
      </left>
      <right style="medium">
        <color rgb="FF000000"/>
      </right>
      <top style="medium"/>
      <bottom/>
    </border>
    <border>
      <left style="medium">
        <color rgb="FF000000"/>
      </left>
      <right style="medium">
        <color rgb="FF000000"/>
      </right>
      <top/>
      <bottom/>
    </border>
    <border>
      <left style="medium">
        <color rgb="FF000000"/>
      </left>
      <right/>
      <top style="medium">
        <color rgb="FF000000"/>
      </top>
      <bottom>
        <color indexed="63"/>
      </bottom>
    </border>
    <border>
      <left/>
      <right style="medium">
        <color rgb="FF000000"/>
      </right>
      <top style="medium">
        <color rgb="FF000000"/>
      </top>
      <bottom>
        <color indexed="63"/>
      </bottom>
    </border>
    <border>
      <left style="medium"/>
      <right style="medium">
        <color rgb="FF000000"/>
      </right>
      <top style="medium"/>
      <bottom/>
    </border>
    <border>
      <left style="medium"/>
      <right style="medium">
        <color rgb="FF000000"/>
      </right>
      <top/>
      <bottom/>
    </border>
    <border>
      <left style="medium"/>
      <right style="medium">
        <color rgb="FF000000"/>
      </right>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top style="medium">
        <color rgb="FF000000"/>
      </top>
      <bottom>
        <color indexed="63"/>
      </bottom>
    </border>
    <border>
      <left style="medium">
        <color rgb="FF000000"/>
      </left>
      <right/>
      <top style="medium"/>
      <bottom style="medium">
        <color rgb="FF000000"/>
      </bottom>
    </border>
    <border>
      <left/>
      <right/>
      <top style="medium"/>
      <bottom style="medium">
        <color rgb="FF000000"/>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3" borderId="0" applyNumberFormat="0" applyBorder="0" applyAlignment="0" applyProtection="0"/>
    <xf numFmtId="0" fontId="33"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170" fontId="0" fillId="0" borderId="0" applyFill="0" applyBorder="0" applyAlignment="0" applyProtection="0"/>
    <xf numFmtId="44" fontId="0" fillId="0" borderId="0" applyFill="0" applyBorder="0" applyAlignment="0" applyProtection="0"/>
    <xf numFmtId="177" fontId="0" fillId="0" borderId="0" applyFill="0" applyBorder="0" applyAlignment="0" applyProtection="0"/>
    <xf numFmtId="44" fontId="0" fillId="0" borderId="0" applyFill="0" applyBorder="0" applyAlignment="0" applyProtection="0"/>
    <xf numFmtId="0" fontId="10" fillId="23"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0" fillId="24" borderId="6" applyNumberFormat="0" applyAlignment="0" applyProtection="0"/>
    <xf numFmtId="9" fontId="0" fillId="0" borderId="0" applyFill="0" applyBorder="0" applyAlignment="0" applyProtection="0"/>
    <xf numFmtId="9" fontId="1" fillId="0" borderId="0" applyFont="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87">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0" xfId="0" applyFont="1" applyBorder="1" applyAlignment="1">
      <alignment horizontal="left" vertical="center" wrapText="1"/>
    </xf>
    <xf numFmtId="0" fontId="20" fillId="0" borderId="0" xfId="0" applyFont="1" applyBorder="1" applyAlignment="1">
      <alignment horizontal="center" vertical="center" wrapText="1"/>
    </xf>
    <xf numFmtId="0" fontId="0" fillId="0" borderId="12" xfId="0" applyFont="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Alignment="1">
      <alignment horizontal="center" vertical="center" wrapText="1"/>
    </xf>
    <xf numFmtId="49" fontId="0" fillId="0" borderId="13"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wrapText="1"/>
    </xf>
    <xf numFmtId="170" fontId="20" fillId="0" borderId="11" xfId="52"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18" fillId="25" borderId="0" xfId="0" applyFont="1" applyFill="1" applyAlignment="1">
      <alignment vertical="center"/>
    </xf>
    <xf numFmtId="0" fontId="0"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justify" vertical="center" wrapText="1"/>
    </xf>
    <xf numFmtId="49" fontId="0" fillId="0" borderId="11" xfId="0" applyNumberFormat="1" applyFont="1" applyBorder="1" applyAlignment="1">
      <alignment horizontal="center" vertical="center" wrapText="1"/>
    </xf>
    <xf numFmtId="49" fontId="0" fillId="0" borderId="11" xfId="0" applyNumberFormat="1" applyFont="1" applyFill="1" applyBorder="1" applyAlignment="1">
      <alignment horizontal="justify" vertical="center" wrapText="1"/>
    </xf>
    <xf numFmtId="0" fontId="18" fillId="0" borderId="11" xfId="0" applyFont="1" applyBorder="1" applyAlignment="1">
      <alignment vertical="center" wrapText="1"/>
    </xf>
    <xf numFmtId="0" fontId="0" fillId="0" borderId="11" xfId="0" applyFont="1" applyBorder="1" applyAlignment="1">
      <alignment horizontal="left" vertical="center" wrapText="1"/>
    </xf>
    <xf numFmtId="0" fontId="23" fillId="0" borderId="11" xfId="0" applyFont="1" applyFill="1" applyBorder="1" applyAlignment="1">
      <alignment horizontal="justify" vertical="center" wrapText="1"/>
    </xf>
    <xf numFmtId="0" fontId="18" fillId="25" borderId="16" xfId="0" applyFont="1" applyFill="1" applyBorder="1" applyAlignment="1">
      <alignment horizontal="center" vertical="center" wrapText="1"/>
    </xf>
    <xf numFmtId="9" fontId="0" fillId="25" borderId="16" xfId="0" applyNumberFormat="1" applyFont="1" applyFill="1" applyBorder="1" applyAlignment="1">
      <alignment horizontal="center" vertical="center" wrapText="1"/>
    </xf>
    <xf numFmtId="9" fontId="0" fillId="25" borderId="17" xfId="49" applyNumberFormat="1" applyFont="1" applyFill="1" applyBorder="1" applyAlignment="1">
      <alignment horizontal="center" vertical="center" wrapText="1"/>
      <protection/>
    </xf>
    <xf numFmtId="170" fontId="0" fillId="0" borderId="18" xfId="52"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9" fontId="0" fillId="0" borderId="19" xfId="0" applyNumberFormat="1" applyFont="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0" fontId="18"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horizontal="left" vertical="center" wrapText="1"/>
    </xf>
    <xf numFmtId="0" fontId="0" fillId="0" borderId="19" xfId="0" applyFont="1" applyBorder="1" applyAlignment="1">
      <alignment horizontal="justify" vertical="center" wrapText="1"/>
    </xf>
    <xf numFmtId="0" fontId="0" fillId="0" borderId="19" xfId="0" applyFont="1" applyFill="1" applyBorder="1" applyAlignment="1">
      <alignment horizontal="justify" vertical="center" wrapText="1"/>
    </xf>
    <xf numFmtId="1" fontId="0" fillId="0" borderId="19" xfId="0" applyNumberFormat="1" applyFont="1" applyBorder="1" applyAlignment="1">
      <alignment horizontal="center" vertical="center" wrapText="1"/>
    </xf>
    <xf numFmtId="1" fontId="0" fillId="0" borderId="22" xfId="0" applyNumberFormat="1" applyFont="1" applyBorder="1" applyAlignment="1">
      <alignment horizontal="center" vertical="center" wrapText="1"/>
    </xf>
    <xf numFmtId="0" fontId="20" fillId="0" borderId="19" xfId="0" applyFont="1" applyFill="1" applyBorder="1" applyAlignment="1">
      <alignment horizontal="justify" vertical="center" wrapText="1"/>
    </xf>
    <xf numFmtId="0" fontId="18" fillId="26" borderId="23" xfId="0" applyFont="1" applyFill="1" applyBorder="1" applyAlignment="1">
      <alignment horizontal="right" vertical="center" wrapText="1"/>
    </xf>
    <xf numFmtId="0" fontId="18" fillId="26" borderId="24" xfId="0" applyFont="1" applyFill="1" applyBorder="1" applyAlignment="1">
      <alignment horizontal="right" vertical="center" wrapText="1"/>
    </xf>
    <xf numFmtId="0" fontId="0" fillId="26" borderId="25" xfId="0" applyFont="1" applyFill="1" applyBorder="1" applyAlignment="1">
      <alignment horizontal="center" vertical="center" wrapText="1"/>
    </xf>
    <xf numFmtId="0" fontId="18" fillId="0" borderId="0" xfId="0" applyFont="1" applyFill="1" applyBorder="1" applyAlignment="1">
      <alignment horizontal="right" vertical="center" wrapText="1"/>
    </xf>
    <xf numFmtId="170" fontId="0" fillId="0" borderId="0" xfId="52" applyFont="1" applyFill="1" applyBorder="1" applyAlignment="1">
      <alignment horizontal="center" vertical="center" wrapText="1"/>
    </xf>
    <xf numFmtId="0" fontId="0" fillId="0" borderId="0" xfId="0" applyFont="1" applyFill="1" applyAlignment="1">
      <alignment vertical="center"/>
    </xf>
    <xf numFmtId="170" fontId="0" fillId="26" borderId="24" xfId="52" applyFont="1" applyFill="1" applyBorder="1" applyAlignment="1">
      <alignment horizontal="center" vertical="center" wrapText="1"/>
    </xf>
    <xf numFmtId="44" fontId="0" fillId="0" borderId="0" xfId="0" applyNumberFormat="1" applyFont="1" applyBorder="1" applyAlignment="1">
      <alignment horizontal="center" vertical="center" wrapText="1"/>
    </xf>
    <xf numFmtId="0" fontId="0" fillId="0" borderId="26" xfId="0" applyFont="1" applyFill="1" applyBorder="1" applyAlignment="1">
      <alignment horizontal="center" vertical="center" wrapText="1"/>
    </xf>
    <xf numFmtId="180" fontId="18" fillId="0" borderId="0" xfId="0" applyNumberFormat="1" applyFont="1" applyFill="1" applyBorder="1" applyAlignment="1">
      <alignment horizontal="center" vertical="center" wrapText="1"/>
    </xf>
    <xf numFmtId="9" fontId="0" fillId="0" borderId="11" xfId="63" applyFont="1" applyFill="1" applyBorder="1" applyAlignment="1">
      <alignment horizontal="center" vertical="center" wrapText="1"/>
    </xf>
    <xf numFmtId="189" fontId="0" fillId="0" borderId="19" xfId="63" applyNumberFormat="1" applyFont="1" applyFill="1" applyBorder="1" applyAlignment="1">
      <alignment horizontal="center" vertical="center" wrapText="1"/>
    </xf>
    <xf numFmtId="1" fontId="0" fillId="0" borderId="11" xfId="63" applyNumberFormat="1" applyFont="1" applyFill="1" applyBorder="1" applyAlignment="1">
      <alignment horizontal="center" vertical="center" wrapText="1"/>
    </xf>
    <xf numFmtId="9" fontId="0" fillId="0" borderId="19" xfId="63" applyFont="1" applyFill="1" applyBorder="1" applyAlignment="1">
      <alignment horizontal="center" vertical="center" wrapText="1"/>
    </xf>
    <xf numFmtId="0" fontId="24"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Border="1" applyAlignment="1">
      <alignment vertical="center"/>
    </xf>
    <xf numFmtId="180" fontId="0" fillId="0" borderId="19" xfId="0" applyNumberFormat="1" applyFont="1" applyFill="1" applyBorder="1" applyAlignment="1">
      <alignment horizontal="right" vertical="center" wrapText="1"/>
    </xf>
    <xf numFmtId="180" fontId="0" fillId="0" borderId="11" xfId="0" applyNumberFormat="1" applyFont="1" applyFill="1" applyBorder="1" applyAlignment="1">
      <alignment horizontal="right" vertical="center" wrapText="1"/>
    </xf>
    <xf numFmtId="0" fontId="35" fillId="27" borderId="27" xfId="0" applyFont="1" applyFill="1" applyBorder="1" applyAlignment="1">
      <alignment horizontal="center" vertical="center" wrapText="1"/>
    </xf>
    <xf numFmtId="0" fontId="20" fillId="0" borderId="26" xfId="0" applyFont="1" applyFill="1" applyBorder="1" applyAlignment="1">
      <alignment horizontal="justify" vertical="center" wrapText="1"/>
    </xf>
    <xf numFmtId="0" fontId="35" fillId="28" borderId="28" xfId="0" applyFont="1" applyFill="1" applyBorder="1" applyAlignment="1">
      <alignment horizontal="center" vertical="center" wrapText="1"/>
    </xf>
    <xf numFmtId="0" fontId="35" fillId="28" borderId="29" xfId="0" applyFont="1" applyFill="1" applyBorder="1" applyAlignment="1">
      <alignment horizontal="center" vertical="center" wrapText="1"/>
    </xf>
    <xf numFmtId="0" fontId="35" fillId="28" borderId="30" xfId="0" applyFont="1" applyFill="1" applyBorder="1" applyAlignment="1">
      <alignment horizontal="center" vertical="center" wrapText="1"/>
    </xf>
    <xf numFmtId="0" fontId="35" fillId="27" borderId="31" xfId="0" applyFont="1" applyFill="1" applyBorder="1" applyAlignment="1">
      <alignment horizontal="center" vertical="center" wrapText="1"/>
    </xf>
    <xf numFmtId="0" fontId="35" fillId="27" borderId="32" xfId="0" applyFont="1" applyFill="1" applyBorder="1" applyAlignment="1">
      <alignment horizontal="center" vertical="center" wrapText="1"/>
    </xf>
    <xf numFmtId="170" fontId="0" fillId="26" borderId="0" xfId="52" applyFont="1" applyFill="1" applyBorder="1" applyAlignment="1">
      <alignment horizontal="center" vertical="center" wrapText="1"/>
    </xf>
    <xf numFmtId="0" fontId="18" fillId="0" borderId="33" xfId="0" applyFont="1" applyFill="1" applyBorder="1" applyAlignment="1">
      <alignment horizontal="right" vertical="center" wrapText="1"/>
    </xf>
    <xf numFmtId="0" fontId="18" fillId="0" borderId="34" xfId="0" applyFont="1" applyFill="1" applyBorder="1" applyAlignment="1">
      <alignment horizontal="right" vertical="center" wrapText="1"/>
    </xf>
    <xf numFmtId="170" fontId="0" fillId="0" borderId="34" xfId="52" applyFont="1" applyFill="1" applyBorder="1" applyAlignment="1">
      <alignment horizontal="center" vertical="center" wrapText="1"/>
    </xf>
    <xf numFmtId="0" fontId="18" fillId="0" borderId="35" xfId="0" applyFont="1" applyFill="1" applyBorder="1" applyAlignment="1">
      <alignment horizontal="right" vertical="center" wrapText="1"/>
    </xf>
    <xf numFmtId="10" fontId="0" fillId="0" borderId="26" xfId="0" applyNumberFormat="1" applyFont="1" applyFill="1" applyBorder="1" applyAlignment="1">
      <alignment horizontal="center" vertical="center" wrapText="1"/>
    </xf>
    <xf numFmtId="10" fontId="0" fillId="0" borderId="11" xfId="0" applyNumberFormat="1" applyFont="1" applyFill="1" applyBorder="1" applyAlignment="1">
      <alignment horizontal="center" vertical="center" wrapText="1"/>
    </xf>
    <xf numFmtId="10" fontId="18" fillId="26" borderId="24" xfId="0" applyNumberFormat="1" applyFont="1" applyFill="1" applyBorder="1" applyAlignment="1">
      <alignment horizontal="right" vertical="center" wrapText="1"/>
    </xf>
    <xf numFmtId="10" fontId="18" fillId="26" borderId="0" xfId="0" applyNumberFormat="1" applyFont="1" applyFill="1" applyBorder="1" applyAlignment="1">
      <alignment horizontal="right" vertical="center" wrapText="1"/>
    </xf>
    <xf numFmtId="10" fontId="0" fillId="26" borderId="24" xfId="52" applyNumberFormat="1" applyFont="1" applyFill="1" applyBorder="1" applyAlignment="1">
      <alignment horizontal="center" vertical="center" wrapText="1"/>
    </xf>
    <xf numFmtId="10" fontId="0" fillId="26" borderId="0" xfId="52" applyNumberFormat="1" applyFont="1" applyFill="1" applyBorder="1" applyAlignment="1">
      <alignment horizontal="center" vertical="center" wrapText="1"/>
    </xf>
    <xf numFmtId="10" fontId="0" fillId="0" borderId="19"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0" fontId="23" fillId="29" borderId="11" xfId="0" applyFont="1" applyFill="1" applyBorder="1" applyAlignment="1">
      <alignment horizontal="justify" vertical="center" wrapText="1"/>
    </xf>
    <xf numFmtId="180" fontId="0" fillId="0" borderId="11" xfId="0" applyNumberFormat="1" applyBorder="1" applyAlignment="1">
      <alignment horizontal="center" vertical="center" wrapText="1"/>
    </xf>
    <xf numFmtId="1" fontId="0" fillId="0" borderId="11" xfId="54" applyNumberFormat="1" applyFill="1" applyBorder="1" applyAlignment="1">
      <alignment horizontal="center" vertical="center" wrapText="1"/>
    </xf>
    <xf numFmtId="9" fontId="0" fillId="0" borderId="26" xfId="0" applyNumberFormat="1" applyFont="1" applyFill="1" applyBorder="1" applyAlignment="1">
      <alignment horizontal="center" vertical="center" wrapText="1"/>
    </xf>
    <xf numFmtId="0" fontId="20" fillId="25" borderId="11" xfId="0" applyFont="1" applyFill="1" applyBorder="1" applyAlignment="1">
      <alignment horizontal="justify" vertical="center" wrapText="1"/>
    </xf>
    <xf numFmtId="0" fontId="19" fillId="0" borderId="0" xfId="0" applyFont="1" applyFill="1" applyBorder="1" applyAlignment="1">
      <alignment vertical="center" wrapText="1"/>
    </xf>
    <xf numFmtId="0" fontId="36" fillId="0" borderId="36" xfId="0" applyFont="1" applyBorder="1" applyAlignment="1">
      <alignment horizontal="center" vertical="center" wrapText="1"/>
    </xf>
    <xf numFmtId="170" fontId="20" fillId="26" borderId="24" xfId="52" applyFont="1" applyFill="1" applyBorder="1" applyAlignment="1">
      <alignment horizontal="center" vertical="center" wrapText="1"/>
    </xf>
    <xf numFmtId="170" fontId="20" fillId="26" borderId="0" xfId="52" applyFont="1" applyFill="1" applyBorder="1" applyAlignment="1">
      <alignment horizontal="center" vertical="center" wrapText="1"/>
    </xf>
    <xf numFmtId="170" fontId="20" fillId="0" borderId="34" xfId="52" applyFont="1" applyFill="1" applyBorder="1" applyAlignment="1">
      <alignment horizontal="center" vertical="center" wrapText="1"/>
    </xf>
    <xf numFmtId="170" fontId="20" fillId="0" borderId="0" xfId="52" applyFont="1" applyFill="1" applyBorder="1" applyAlignment="1">
      <alignment horizontal="center" vertical="center" wrapText="1"/>
    </xf>
    <xf numFmtId="44" fontId="20" fillId="0" borderId="0" xfId="0" applyNumberFormat="1" applyFont="1" applyBorder="1" applyAlignment="1">
      <alignment horizontal="center" vertical="center" wrapText="1"/>
    </xf>
    <xf numFmtId="180" fontId="19" fillId="0" borderId="0" xfId="0" applyNumberFormat="1" applyFont="1" applyFill="1" applyBorder="1" applyAlignment="1">
      <alignment horizontal="center" vertical="center" wrapText="1"/>
    </xf>
    <xf numFmtId="180" fontId="20" fillId="0" borderId="0" xfId="0" applyNumberFormat="1" applyFont="1" applyBorder="1" applyAlignment="1">
      <alignment horizontal="center" vertical="center" wrapText="1"/>
    </xf>
    <xf numFmtId="180" fontId="20" fillId="0" borderId="0" xfId="0" applyNumberFormat="1" applyFont="1" applyAlignment="1">
      <alignment horizontal="center" vertical="center" wrapText="1"/>
    </xf>
    <xf numFmtId="1" fontId="20" fillId="0" borderId="11" xfId="0" applyNumberFormat="1" applyFont="1" applyFill="1" applyBorder="1" applyAlignment="1">
      <alignment horizontal="left" vertical="center" wrapText="1"/>
    </xf>
    <xf numFmtId="9" fontId="20" fillId="0" borderId="11" xfId="0" applyNumberFormat="1" applyFont="1" applyBorder="1" applyAlignment="1">
      <alignment horizontal="left" vertical="center" wrapText="1"/>
    </xf>
    <xf numFmtId="1" fontId="20" fillId="0" borderId="11" xfId="0" applyNumberFormat="1" applyFont="1" applyBorder="1" applyAlignment="1">
      <alignment horizontal="left" vertical="center" wrapText="1"/>
    </xf>
    <xf numFmtId="0" fontId="20" fillId="0" borderId="26"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0" fillId="0" borderId="11" xfId="54"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0" fontId="23" fillId="25" borderId="11" xfId="0" applyFont="1" applyFill="1" applyBorder="1" applyAlignment="1">
      <alignment horizontal="justify" vertical="center" wrapText="1"/>
    </xf>
    <xf numFmtId="0" fontId="35" fillId="27" borderId="36" xfId="0" applyFont="1" applyFill="1" applyBorder="1" applyAlignment="1">
      <alignment horizontal="center" vertical="center" wrapText="1"/>
    </xf>
    <xf numFmtId="0" fontId="35" fillId="0" borderId="27" xfId="0" applyFont="1" applyBorder="1" applyAlignment="1">
      <alignment horizontal="center" vertical="center" wrapText="1"/>
    </xf>
    <xf numFmtId="0" fontId="0" fillId="25" borderId="11" xfId="0" applyFont="1" applyFill="1" applyBorder="1" applyAlignment="1">
      <alignment horizontal="center" vertical="center" wrapText="1"/>
    </xf>
    <xf numFmtId="0" fontId="0" fillId="25" borderId="19"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Fill="1" applyBorder="1" applyAlignment="1">
      <alignment horizontal="justify" vertical="center" wrapText="1"/>
    </xf>
    <xf numFmtId="0" fontId="0" fillId="25" borderId="0" xfId="0" applyFont="1" applyFill="1" applyBorder="1" applyAlignment="1">
      <alignment horizontal="justify" vertical="center" wrapText="1"/>
    </xf>
    <xf numFmtId="0" fontId="20" fillId="0" borderId="0" xfId="0" applyFont="1" applyBorder="1" applyAlignment="1">
      <alignment horizontal="left" vertical="top" wrapText="1"/>
    </xf>
    <xf numFmtId="0" fontId="20" fillId="0" borderId="0" xfId="0" applyFont="1" applyBorder="1" applyAlignment="1">
      <alignment horizontal="justify" vertical="center"/>
    </xf>
    <xf numFmtId="0" fontId="37" fillId="0" borderId="0" xfId="0" applyFont="1" applyFill="1" applyBorder="1" applyAlignment="1">
      <alignment horizontal="justify" vertical="center" wrapText="1"/>
    </xf>
    <xf numFmtId="0" fontId="20" fillId="0" borderId="0" xfId="0" applyFont="1" applyBorder="1" applyAlignment="1">
      <alignment wrapText="1"/>
    </xf>
    <xf numFmtId="0" fontId="35" fillId="0" borderId="37" xfId="0" applyFont="1" applyBorder="1" applyAlignment="1">
      <alignment horizontal="center" vertical="center" wrapText="1"/>
    </xf>
    <xf numFmtId="0" fontId="18" fillId="0" borderId="18" xfId="0" applyFont="1" applyFill="1" applyBorder="1" applyAlignment="1">
      <alignment horizontal="center" vertical="center" wrapText="1"/>
    </xf>
    <xf numFmtId="170" fontId="0" fillId="26" borderId="24" xfId="52" applyFont="1" applyFill="1" applyBorder="1" applyAlignment="1">
      <alignment horizontal="left" vertical="center" wrapText="1"/>
    </xf>
    <xf numFmtId="0" fontId="18" fillId="0" borderId="0" xfId="0" applyFont="1" applyFill="1" applyBorder="1" applyAlignment="1">
      <alignment horizontal="center" vertical="center" wrapText="1"/>
    </xf>
    <xf numFmtId="0" fontId="0" fillId="0" borderId="35"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8" xfId="0" applyFont="1" applyFill="1" applyBorder="1" applyAlignment="1">
      <alignment horizontal="center" vertical="center" wrapText="1"/>
    </xf>
    <xf numFmtId="0" fontId="0" fillId="0" borderId="18" xfId="0" applyFont="1" applyBorder="1" applyAlignment="1">
      <alignment vertical="center" wrapText="1"/>
    </xf>
    <xf numFmtId="0" fontId="19" fillId="0" borderId="0" xfId="0" applyFont="1" applyBorder="1" applyAlignment="1">
      <alignment vertical="center" wrapText="1"/>
    </xf>
    <xf numFmtId="0" fontId="0" fillId="0" borderId="12" xfId="0" applyFont="1" applyBorder="1" applyAlignment="1">
      <alignment vertical="center" wrapText="1"/>
    </xf>
    <xf numFmtId="0" fontId="20" fillId="0" borderId="12" xfId="0" applyFont="1" applyBorder="1" applyAlignment="1">
      <alignment vertical="center" wrapText="1"/>
    </xf>
    <xf numFmtId="0" fontId="0" fillId="26" borderId="18" xfId="0" applyFont="1" applyFill="1" applyBorder="1" applyAlignment="1">
      <alignment horizontal="center" vertical="center" wrapText="1"/>
    </xf>
    <xf numFmtId="0" fontId="20" fillId="0" borderId="38" xfId="0" applyFont="1" applyBorder="1" applyAlignment="1">
      <alignment vertical="center" wrapText="1"/>
    </xf>
    <xf numFmtId="0" fontId="20" fillId="0" borderId="39" xfId="0" applyFont="1" applyBorder="1" applyAlignment="1">
      <alignment vertical="center" wrapText="1"/>
    </xf>
    <xf numFmtId="0" fontId="20" fillId="0" borderId="40" xfId="0" applyFont="1" applyBorder="1" applyAlignment="1">
      <alignment vertical="center" wrapText="1"/>
    </xf>
    <xf numFmtId="0" fontId="18" fillId="26" borderId="0" xfId="0" applyFont="1" applyFill="1" applyBorder="1" applyAlignment="1">
      <alignment horizontal="right" vertical="center" wrapText="1"/>
    </xf>
    <xf numFmtId="0" fontId="20" fillId="0" borderId="4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2" xfId="0" applyFont="1" applyBorder="1" applyAlignment="1">
      <alignment horizontal="center" vertical="center" wrapText="1"/>
    </xf>
    <xf numFmtId="0" fontId="18" fillId="26" borderId="35" xfId="0" applyFont="1" applyFill="1" applyBorder="1" applyAlignment="1">
      <alignment horizontal="right" vertical="center" wrapText="1"/>
    </xf>
    <xf numFmtId="0" fontId="0" fillId="0" borderId="43" xfId="0" applyFont="1" applyFill="1" applyBorder="1" applyAlignment="1">
      <alignment horizontal="center" vertical="center" wrapText="1"/>
    </xf>
    <xf numFmtId="180" fontId="0" fillId="0" borderId="11" xfId="0" applyNumberFormat="1" applyFont="1" applyFill="1" applyBorder="1" applyAlignment="1">
      <alignment horizontal="right" vertical="center" wrapText="1"/>
    </xf>
    <xf numFmtId="10" fontId="0" fillId="0" borderId="11" xfId="0" applyNumberFormat="1" applyFont="1" applyFill="1" applyBorder="1" applyAlignment="1">
      <alignment horizontal="center" vertical="center" wrapText="1"/>
    </xf>
    <xf numFmtId="180" fontId="0" fillId="0" borderId="19" xfId="0" applyNumberFormat="1" applyFont="1" applyFill="1" applyBorder="1" applyAlignment="1">
      <alignment horizontal="right" vertical="center" wrapText="1"/>
    </xf>
    <xf numFmtId="180" fontId="0" fillId="0" borderId="16" xfId="0" applyNumberFormat="1" applyFont="1" applyFill="1" applyBorder="1" applyAlignment="1">
      <alignment horizontal="right" vertical="center" wrapText="1"/>
    </xf>
    <xf numFmtId="180" fontId="0" fillId="0" borderId="26" xfId="0" applyNumberFormat="1" applyFont="1" applyFill="1" applyBorder="1" applyAlignment="1">
      <alignment horizontal="right" vertical="center" wrapText="1"/>
    </xf>
    <xf numFmtId="10" fontId="0" fillId="0" borderId="19" xfId="0" applyNumberFormat="1"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10" fontId="0" fillId="0" borderId="26" xfId="0" applyNumberFormat="1" applyFont="1" applyFill="1" applyBorder="1" applyAlignment="1">
      <alignment horizontal="center" vertical="center" wrapText="1"/>
    </xf>
    <xf numFmtId="0" fontId="35" fillId="27" borderId="36" xfId="0" applyFont="1" applyFill="1" applyBorder="1" applyAlignment="1">
      <alignment horizontal="center" vertical="center" wrapText="1"/>
    </xf>
    <xf numFmtId="0" fontId="35" fillId="27" borderId="44" xfId="0" applyFont="1" applyFill="1" applyBorder="1" applyAlignment="1">
      <alignment horizontal="center" vertical="center" wrapText="1"/>
    </xf>
    <xf numFmtId="0" fontId="36" fillId="27" borderId="36" xfId="0" applyFont="1" applyFill="1" applyBorder="1" applyAlignment="1">
      <alignment horizontal="center" vertical="center" wrapText="1"/>
    </xf>
    <xf numFmtId="0" fontId="36" fillId="27" borderId="44" xfId="0" applyFont="1" applyFill="1" applyBorder="1" applyAlignment="1">
      <alignment horizontal="center" vertical="center" wrapText="1"/>
    </xf>
    <xf numFmtId="0" fontId="35" fillId="30" borderId="37" xfId="0" applyFont="1" applyFill="1" applyBorder="1" applyAlignment="1">
      <alignment horizontal="center" vertical="center" wrapText="1"/>
    </xf>
    <xf numFmtId="0" fontId="35" fillId="30" borderId="45" xfId="0" applyFont="1" applyFill="1" applyBorder="1" applyAlignment="1">
      <alignment horizontal="center" vertical="center" wrapText="1"/>
    </xf>
    <xf numFmtId="178" fontId="0" fillId="0" borderId="46" xfId="52" applyNumberFormat="1" applyFont="1" applyFill="1" applyBorder="1" applyAlignment="1">
      <alignment horizontal="right" vertical="center" wrapText="1"/>
    </xf>
    <xf numFmtId="178" fontId="0" fillId="0" borderId="16" xfId="52" applyNumberFormat="1" applyFont="1" applyFill="1" applyBorder="1" applyAlignment="1">
      <alignment horizontal="right" vertical="center" wrapText="1"/>
    </xf>
    <xf numFmtId="178" fontId="0" fillId="0" borderId="26" xfId="52" applyNumberFormat="1" applyFont="1" applyFill="1" applyBorder="1" applyAlignment="1">
      <alignment horizontal="right" vertical="center" wrapText="1"/>
    </xf>
    <xf numFmtId="10" fontId="0" fillId="0" borderId="16" xfId="52" applyNumberFormat="1" applyFont="1" applyFill="1" applyBorder="1" applyAlignment="1">
      <alignment horizontal="center" vertical="center" wrapText="1"/>
    </xf>
    <xf numFmtId="10" fontId="0" fillId="0" borderId="26" xfId="52" applyNumberFormat="1"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35" fillId="28" borderId="36" xfId="0" applyFont="1" applyFill="1" applyBorder="1" applyAlignment="1">
      <alignment horizontal="center" vertical="center" wrapText="1"/>
    </xf>
    <xf numFmtId="0" fontId="35" fillId="28" borderId="44" xfId="0" applyFont="1" applyFill="1" applyBorder="1" applyAlignment="1">
      <alignment horizontal="center" vertical="center" wrapText="1"/>
    </xf>
    <xf numFmtId="0" fontId="35" fillId="30" borderId="36"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35" fillId="30" borderId="49" xfId="0" applyFont="1" applyFill="1" applyBorder="1" applyAlignment="1">
      <alignment horizontal="center" vertical="center" wrapText="1"/>
    </xf>
    <xf numFmtId="0" fontId="35" fillId="30" borderId="50" xfId="0" applyFont="1" applyFill="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4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42" xfId="0" applyFont="1" applyBorder="1" applyAlignment="1">
      <alignment horizontal="center" vertical="center" wrapText="1"/>
    </xf>
    <xf numFmtId="0" fontId="25" fillId="0" borderId="23"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40" xfId="0" applyFont="1" applyFill="1" applyBorder="1" applyAlignment="1">
      <alignment horizontal="left"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5" fillId="0" borderId="27" xfId="0" applyFont="1" applyBorder="1" applyAlignment="1">
      <alignment horizontal="center" vertical="center" wrapText="1"/>
    </xf>
    <xf numFmtId="0" fontId="35" fillId="30" borderId="53" xfId="0" applyFont="1" applyFill="1" applyBorder="1" applyAlignment="1">
      <alignment horizontal="center" vertical="center" wrapText="1"/>
    </xf>
    <xf numFmtId="0" fontId="35" fillId="30" borderId="54" xfId="0" applyFont="1" applyFill="1" applyBorder="1" applyAlignment="1">
      <alignment horizontal="center" vertical="center" wrapText="1"/>
    </xf>
    <xf numFmtId="0" fontId="35" fillId="30" borderId="5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25" borderId="1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6"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49" fontId="0" fillId="0" borderId="57" xfId="0" applyNumberFormat="1" applyFont="1" applyFill="1" applyBorder="1" applyAlignment="1">
      <alignment horizontal="center" vertical="center" wrapText="1"/>
    </xf>
    <xf numFmtId="0" fontId="0" fillId="25" borderId="19" xfId="0" applyFont="1" applyFill="1" applyBorder="1" applyAlignment="1">
      <alignment horizontal="center" vertical="center" wrapText="1"/>
    </xf>
    <xf numFmtId="0" fontId="0" fillId="25" borderId="16" xfId="0" applyFont="1" applyFill="1" applyBorder="1" applyAlignment="1">
      <alignment horizontal="center" vertical="center" wrapText="1"/>
    </xf>
    <xf numFmtId="0" fontId="0" fillId="25" borderId="26" xfId="0" applyFont="1" applyFill="1" applyBorder="1" applyAlignment="1">
      <alignment horizontal="center" vertical="center" wrapText="1"/>
    </xf>
    <xf numFmtId="170" fontId="0" fillId="0" borderId="19" xfId="52" applyFont="1" applyFill="1" applyBorder="1" applyAlignment="1">
      <alignment horizontal="right" vertical="center" wrapText="1"/>
    </xf>
    <xf numFmtId="170" fontId="0" fillId="0" borderId="16" xfId="52" applyFont="1" applyFill="1" applyBorder="1" applyAlignment="1">
      <alignment horizontal="right" vertical="center" wrapText="1"/>
    </xf>
    <xf numFmtId="170" fontId="0" fillId="0" borderId="26" xfId="52" applyFont="1" applyFill="1" applyBorder="1" applyAlignment="1">
      <alignment horizontal="right" vertical="center" wrapText="1"/>
    </xf>
    <xf numFmtId="0" fontId="18" fillId="31" borderId="20" xfId="0" applyFont="1" applyFill="1" applyBorder="1" applyAlignment="1">
      <alignment horizontal="center" vertical="center" wrapText="1"/>
    </xf>
    <xf numFmtId="0" fontId="18" fillId="31" borderId="56" xfId="0" applyFont="1" applyFill="1" applyBorder="1" applyAlignment="1">
      <alignment horizontal="center" vertical="center" wrapText="1"/>
    </xf>
    <xf numFmtId="9" fontId="0" fillId="0" borderId="22" xfId="49" applyNumberFormat="1" applyFont="1" applyFill="1" applyBorder="1" applyAlignment="1">
      <alignment horizontal="center" vertical="center" wrapText="1"/>
      <protection/>
    </xf>
    <xf numFmtId="9" fontId="0" fillId="0" borderId="17" xfId="49" applyNumberFormat="1" applyFont="1" applyFill="1" applyBorder="1" applyAlignment="1">
      <alignment horizontal="center" vertical="center" wrapText="1"/>
      <protection/>
    </xf>
    <xf numFmtId="9" fontId="0" fillId="0" borderId="58" xfId="49" applyNumberFormat="1" applyFont="1" applyFill="1" applyBorder="1" applyAlignment="1">
      <alignment horizontal="center" vertical="center" wrapText="1"/>
      <protection/>
    </xf>
    <xf numFmtId="9" fontId="0" fillId="0" borderId="19" xfId="0" applyNumberFormat="1" applyFont="1" applyBorder="1" applyAlignment="1">
      <alignment horizontal="center" vertical="center" wrapText="1"/>
    </xf>
    <xf numFmtId="9" fontId="0" fillId="0" borderId="16"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7" xfId="0" applyFont="1" applyFill="1" applyBorder="1" applyAlignment="1">
      <alignment horizontal="center" vertical="center" wrapText="1"/>
    </xf>
    <xf numFmtId="10" fontId="0" fillId="0" borderId="19" xfId="52" applyNumberFormat="1" applyFont="1" applyFill="1" applyBorder="1" applyAlignment="1">
      <alignment horizontal="center" vertical="center" wrapText="1"/>
    </xf>
    <xf numFmtId="0" fontId="0" fillId="0" borderId="19"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0" fillId="0" borderId="26" xfId="0" applyFont="1" applyFill="1" applyBorder="1" applyAlignment="1" quotePrefix="1">
      <alignment horizontal="center" vertical="center" wrapText="1"/>
    </xf>
    <xf numFmtId="3" fontId="0" fillId="0" borderId="15" xfId="0" applyNumberFormat="1" applyFont="1" applyBorder="1" applyAlignment="1">
      <alignment horizontal="center" vertical="center" wrapText="1"/>
    </xf>
    <xf numFmtId="0" fontId="0" fillId="0" borderId="15" xfId="0" applyFont="1" applyBorder="1" applyAlignment="1">
      <alignment horizontal="center" vertical="center" wrapText="1"/>
    </xf>
    <xf numFmtId="9" fontId="0" fillId="0" borderId="11"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18" fillId="32" borderId="57" xfId="0" applyFont="1" applyFill="1" applyBorder="1" applyAlignment="1">
      <alignment horizontal="center" vertical="center" wrapText="1"/>
    </xf>
    <xf numFmtId="0" fontId="18" fillId="32" borderId="13" xfId="0" applyFont="1" applyFill="1" applyBorder="1" applyAlignment="1">
      <alignment horizontal="center" vertical="center" wrapText="1"/>
    </xf>
    <xf numFmtId="9" fontId="0" fillId="0" borderId="22" xfId="0" applyNumberFormat="1" applyFont="1" applyBorder="1" applyAlignment="1">
      <alignment horizontal="center" vertical="center" wrapText="1"/>
    </xf>
    <xf numFmtId="9" fontId="0" fillId="0" borderId="17" xfId="0" applyNumberFormat="1" applyFont="1" applyBorder="1" applyAlignment="1">
      <alignment horizontal="center" vertical="center" wrapText="1"/>
    </xf>
    <xf numFmtId="9" fontId="0" fillId="0" borderId="58"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0" fontId="18"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0" fillId="0" borderId="15" xfId="0" applyFont="1" applyBorder="1" applyAlignment="1" quotePrefix="1">
      <alignment horizontal="center" vertical="center" wrapText="1"/>
    </xf>
    <xf numFmtId="180" fontId="18"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20" fillId="0" borderId="0" xfId="0" applyFont="1" applyBorder="1" applyAlignment="1">
      <alignment horizontal="left"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0" fillId="0" borderId="35" xfId="0" applyBorder="1" applyAlignment="1">
      <alignment horizontal="center" vertical="center" wrapText="1"/>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5" fillId="30" borderId="59" xfId="0" applyFont="1" applyFill="1" applyBorder="1" applyAlignment="1">
      <alignment horizontal="center" vertical="center" wrapText="1"/>
    </xf>
    <xf numFmtId="0" fontId="35" fillId="30" borderId="27" xfId="0" applyFont="1" applyFill="1" applyBorder="1" applyAlignment="1">
      <alignment horizontal="center" vertical="center" wrapText="1"/>
    </xf>
    <xf numFmtId="0" fontId="35" fillId="30" borderId="52" xfId="0" applyFont="1" applyFill="1" applyBorder="1" applyAlignment="1">
      <alignment horizontal="center" vertical="center" wrapText="1"/>
    </xf>
    <xf numFmtId="0" fontId="35" fillId="30" borderId="60" xfId="0" applyFont="1" applyFill="1" applyBorder="1" applyAlignment="1">
      <alignment horizontal="center" vertical="center"/>
    </xf>
    <xf numFmtId="0" fontId="35" fillId="30" borderId="61" xfId="0" applyFont="1" applyFill="1" applyBorder="1" applyAlignment="1">
      <alignment horizontal="center" vertical="center"/>
    </xf>
    <xf numFmtId="0" fontId="35" fillId="30" borderId="28" xfId="0" applyFont="1" applyFill="1" applyBorder="1" applyAlignment="1">
      <alignment horizontal="center" vertical="center"/>
    </xf>
    <xf numFmtId="0" fontId="18" fillId="0" borderId="0" xfId="0" applyFont="1" applyBorder="1" applyAlignment="1">
      <alignment horizontal="left" vertical="center" wrapText="1"/>
    </xf>
    <xf numFmtId="0" fontId="0" fillId="0" borderId="11" xfId="0" applyFont="1" applyFill="1" applyBorder="1" applyAlignment="1" quotePrefix="1">
      <alignment horizontal="center" vertical="center" wrapText="1"/>
    </xf>
    <xf numFmtId="9" fontId="0" fillId="0" borderId="15"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58" xfId="0"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47" xfId="0" applyNumberFormat="1" applyFont="1" applyBorder="1" applyAlignment="1">
      <alignment horizontal="center" vertical="center" wrapText="1"/>
    </xf>
    <xf numFmtId="9" fontId="0" fillId="0" borderId="48" xfId="0" applyNumberFormat="1" applyFont="1" applyBorder="1" applyAlignment="1">
      <alignment horizontal="center" vertical="center" wrapText="1"/>
    </xf>
    <xf numFmtId="0" fontId="25" fillId="0" borderId="25" xfId="0" applyFont="1" applyFill="1" applyBorder="1" applyAlignment="1">
      <alignment horizontal="lef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Moneda 2 2" xfId="55"/>
    <cellStyle name="Moneda 2 3" xfId="56"/>
    <cellStyle name="Moneda 3" xfId="57"/>
    <cellStyle name="Neutral" xfId="58"/>
    <cellStyle name="Normal 2" xfId="59"/>
    <cellStyle name="Normal 3" xfId="60"/>
    <cellStyle name="Normal 4" xfId="61"/>
    <cellStyle name="Notas" xfId="62"/>
    <cellStyle name="Percent" xfId="63"/>
    <cellStyle name="Porcentaje 2 2" xfId="64"/>
    <cellStyle name="Salida" xfId="65"/>
    <cellStyle name="Texto de advertencia" xfId="66"/>
    <cellStyle name="Texto explicativo" xfId="67"/>
    <cellStyle name="Título" xfId="68"/>
    <cellStyle name="Título 2" xfId="69"/>
    <cellStyle name="Título 3" xfId="70"/>
    <cellStyle name="Total"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38100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52"/>
  <sheetViews>
    <sheetView showGridLines="0" tabSelected="1" view="pageBreakPreview" zoomScaleNormal="40" zoomScaleSheetLayoutView="100" zoomScalePageLayoutView="0" workbookViewId="0" topLeftCell="A1">
      <selection activeCell="K12" sqref="K12:K13"/>
    </sheetView>
  </sheetViews>
  <sheetFormatPr defaultColWidth="11.421875" defaultRowHeight="12.75"/>
  <cols>
    <col min="1" max="1" width="26.57421875" style="3" customWidth="1"/>
    <col min="2" max="2" width="23.140625" style="3" customWidth="1"/>
    <col min="3" max="3" width="19.421875" style="3" customWidth="1"/>
    <col min="4" max="4" width="38.57421875" style="3" customWidth="1"/>
    <col min="5" max="5" width="12.57421875" style="3" customWidth="1"/>
    <col min="6" max="6" width="15.57421875" style="3" customWidth="1"/>
    <col min="7" max="7" width="22.57421875" style="6" customWidth="1"/>
    <col min="8" max="8" width="24.8515625" style="3" customWidth="1"/>
    <col min="9" max="9" width="25.57421875" style="3" customWidth="1"/>
    <col min="10" max="11" width="15.57421875" style="3" customWidth="1"/>
    <col min="12" max="12" width="18.421875" style="3" customWidth="1"/>
    <col min="13" max="13" width="19.140625" style="3" customWidth="1"/>
    <col min="14" max="14" width="26.8515625" style="4" customWidth="1"/>
    <col min="15" max="15" width="58.57421875" style="4" customWidth="1"/>
    <col min="16" max="16" width="16.57421875" style="4" customWidth="1"/>
    <col min="17" max="18" width="34.7109375" style="4" customWidth="1"/>
    <col min="19" max="19" width="23.140625" style="4" customWidth="1"/>
    <col min="20" max="20" width="27.421875" style="4" customWidth="1"/>
    <col min="21" max="21" width="30.8515625" style="4" customWidth="1"/>
    <col min="22" max="22" width="30.28125" style="4" customWidth="1"/>
    <col min="23" max="23" width="34.00390625" style="15" customWidth="1"/>
    <col min="24" max="24" width="27.8515625" style="15" customWidth="1"/>
    <col min="25" max="25" width="25.140625" style="15" customWidth="1"/>
    <col min="26" max="27" width="27.8515625" style="15" customWidth="1"/>
    <col min="28" max="28" width="62.8515625" style="103" customWidth="1"/>
    <col min="29" max="29" width="27.7109375" style="3" customWidth="1"/>
    <col min="30" max="16384" width="11.421875" style="2" customWidth="1"/>
  </cols>
  <sheetData>
    <row r="1" spans="1:29" s="63" customFormat="1" ht="39.75" customHeight="1">
      <c r="A1" s="266"/>
      <c r="B1" s="267"/>
      <c r="C1" s="176" t="s">
        <v>342</v>
      </c>
      <c r="D1" s="177"/>
      <c r="E1" s="177"/>
      <c r="F1" s="177"/>
      <c r="G1" s="177"/>
      <c r="H1" s="177"/>
      <c r="I1" s="177"/>
      <c r="J1" s="177"/>
      <c r="K1" s="177"/>
      <c r="L1" s="177"/>
      <c r="M1" s="177"/>
      <c r="N1" s="177"/>
      <c r="O1" s="177"/>
      <c r="P1" s="177"/>
      <c r="Q1" s="177"/>
      <c r="R1" s="177"/>
      <c r="S1" s="177"/>
      <c r="T1" s="177"/>
      <c r="U1" s="177"/>
      <c r="V1" s="177"/>
      <c r="W1" s="177"/>
      <c r="X1" s="177"/>
      <c r="Y1" s="177"/>
      <c r="Z1" s="177"/>
      <c r="AA1" s="177"/>
      <c r="AB1" s="178"/>
      <c r="AC1" s="140" t="s">
        <v>343</v>
      </c>
    </row>
    <row r="2" spans="1:29" s="63" customFormat="1" ht="25.5" customHeight="1">
      <c r="A2" s="268"/>
      <c r="B2" s="269"/>
      <c r="C2" s="179"/>
      <c r="D2" s="180"/>
      <c r="E2" s="180"/>
      <c r="F2" s="180"/>
      <c r="G2" s="180"/>
      <c r="H2" s="180"/>
      <c r="I2" s="180"/>
      <c r="J2" s="180"/>
      <c r="K2" s="180"/>
      <c r="L2" s="180"/>
      <c r="M2" s="180"/>
      <c r="N2" s="180"/>
      <c r="O2" s="180"/>
      <c r="P2" s="180"/>
      <c r="Q2" s="180"/>
      <c r="R2" s="180"/>
      <c r="S2" s="180"/>
      <c r="T2" s="180"/>
      <c r="U2" s="180"/>
      <c r="V2" s="180"/>
      <c r="W2" s="180"/>
      <c r="X2" s="180"/>
      <c r="Y2" s="180"/>
      <c r="Z2" s="180"/>
      <c r="AA2" s="180"/>
      <c r="AB2" s="181"/>
      <c r="AC2" s="141" t="s">
        <v>498</v>
      </c>
    </row>
    <row r="3" spans="1:29" s="63" customFormat="1" ht="20.25" customHeight="1">
      <c r="A3" s="268"/>
      <c r="B3" s="269"/>
      <c r="C3" s="182" t="s">
        <v>2</v>
      </c>
      <c r="D3" s="183"/>
      <c r="E3" s="183"/>
      <c r="F3" s="183"/>
      <c r="G3" s="183"/>
      <c r="H3" s="183"/>
      <c r="I3" s="183"/>
      <c r="J3" s="183"/>
      <c r="K3" s="183"/>
      <c r="L3" s="183"/>
      <c r="M3" s="183"/>
      <c r="N3" s="183"/>
      <c r="O3" s="183"/>
      <c r="P3" s="183"/>
      <c r="Q3" s="183"/>
      <c r="R3" s="183"/>
      <c r="S3" s="183"/>
      <c r="T3" s="183"/>
      <c r="U3" s="183"/>
      <c r="V3" s="183"/>
      <c r="W3" s="183"/>
      <c r="X3" s="183"/>
      <c r="Y3" s="183"/>
      <c r="Z3" s="183"/>
      <c r="AA3" s="183"/>
      <c r="AB3" s="184"/>
      <c r="AC3" s="141" t="s">
        <v>499</v>
      </c>
    </row>
    <row r="4" spans="1:29" s="63" customFormat="1" ht="27.75" customHeight="1" thickBot="1">
      <c r="A4" s="270"/>
      <c r="B4" s="271"/>
      <c r="C4" s="185" t="s">
        <v>3</v>
      </c>
      <c r="D4" s="186"/>
      <c r="E4" s="186"/>
      <c r="F4" s="186"/>
      <c r="G4" s="186"/>
      <c r="H4" s="186"/>
      <c r="I4" s="186"/>
      <c r="J4" s="186"/>
      <c r="K4" s="186"/>
      <c r="L4" s="186"/>
      <c r="M4" s="186"/>
      <c r="N4" s="186"/>
      <c r="O4" s="186"/>
      <c r="P4" s="186"/>
      <c r="Q4" s="186"/>
      <c r="R4" s="186"/>
      <c r="S4" s="186"/>
      <c r="T4" s="186"/>
      <c r="U4" s="186"/>
      <c r="V4" s="186"/>
      <c r="W4" s="186"/>
      <c r="X4" s="186"/>
      <c r="Y4" s="186"/>
      <c r="Z4" s="186"/>
      <c r="AA4" s="186"/>
      <c r="AB4" s="187"/>
      <c r="AC4" s="142" t="s">
        <v>5</v>
      </c>
    </row>
    <row r="5" spans="1:29" s="64" customFormat="1" ht="19.5" customHeight="1" thickBot="1">
      <c r="A5" s="188" t="s">
        <v>344</v>
      </c>
      <c r="B5" s="189"/>
      <c r="C5" s="190"/>
      <c r="D5" s="190"/>
      <c r="E5" s="190"/>
      <c r="F5" s="190"/>
      <c r="G5" s="191"/>
      <c r="H5" s="192" t="s">
        <v>345</v>
      </c>
      <c r="I5" s="190"/>
      <c r="J5" s="190"/>
      <c r="K5" s="190"/>
      <c r="L5" s="190"/>
      <c r="M5" s="190"/>
      <c r="N5" s="190"/>
      <c r="O5" s="190"/>
      <c r="P5" s="190"/>
      <c r="Q5" s="190"/>
      <c r="R5" s="190"/>
      <c r="S5" s="190"/>
      <c r="T5" s="190"/>
      <c r="U5" s="190"/>
      <c r="V5" s="190"/>
      <c r="W5" s="190"/>
      <c r="X5" s="190"/>
      <c r="Y5" s="190"/>
      <c r="Z5" s="190"/>
      <c r="AA5" s="190"/>
      <c r="AB5" s="190"/>
      <c r="AC5" s="193"/>
    </row>
    <row r="6" spans="1:29" s="64" customFormat="1" ht="30.75" customHeight="1" thickBot="1">
      <c r="A6" s="188" t="s">
        <v>359</v>
      </c>
      <c r="B6" s="189"/>
      <c r="C6" s="189"/>
      <c r="D6" s="189"/>
      <c r="E6" s="189"/>
      <c r="F6" s="189"/>
      <c r="G6" s="189"/>
      <c r="H6" s="189"/>
      <c r="I6" s="189"/>
      <c r="J6" s="189"/>
      <c r="K6" s="286"/>
      <c r="L6" s="196" t="s">
        <v>340</v>
      </c>
      <c r="M6" s="197"/>
      <c r="N6" s="197"/>
      <c r="O6" s="197"/>
      <c r="P6" s="197"/>
      <c r="Q6" s="197"/>
      <c r="R6" s="197"/>
      <c r="S6" s="197"/>
      <c r="T6" s="197"/>
      <c r="U6" s="197"/>
      <c r="V6" s="197"/>
      <c r="W6" s="197"/>
      <c r="X6" s="197"/>
      <c r="Y6" s="197"/>
      <c r="Z6" s="197"/>
      <c r="AA6" s="197"/>
      <c r="AB6" s="197"/>
      <c r="AC6" s="198"/>
    </row>
    <row r="7" spans="1:29" s="65" customFormat="1" ht="20.25" customHeight="1" thickBot="1">
      <c r="A7" s="199"/>
      <c r="B7" s="200"/>
      <c r="C7" s="200"/>
      <c r="D7" s="200"/>
      <c r="E7" s="200"/>
      <c r="F7" s="200"/>
      <c r="G7" s="200"/>
      <c r="H7" s="120"/>
      <c r="I7" s="130"/>
      <c r="J7" s="130"/>
      <c r="K7" s="130"/>
      <c r="L7" s="130"/>
      <c r="M7" s="130"/>
      <c r="N7" s="130"/>
      <c r="O7" s="130"/>
      <c r="P7" s="130"/>
      <c r="Q7" s="130"/>
      <c r="R7" s="130"/>
      <c r="S7" s="130"/>
      <c r="T7" s="130"/>
      <c r="U7" s="130"/>
      <c r="V7" s="130"/>
      <c r="W7" s="130"/>
      <c r="X7" s="130"/>
      <c r="Y7" s="130"/>
      <c r="Z7" s="130"/>
      <c r="AA7" s="130"/>
      <c r="AB7" s="94"/>
      <c r="AC7" s="128"/>
    </row>
    <row r="8" spans="1:29" s="65" customFormat="1" ht="30.75" customHeight="1" thickBot="1">
      <c r="A8" s="272" t="s">
        <v>26</v>
      </c>
      <c r="B8" s="273"/>
      <c r="C8" s="273"/>
      <c r="D8" s="273"/>
      <c r="E8" s="273"/>
      <c r="F8" s="273"/>
      <c r="G8" s="273"/>
      <c r="H8" s="273"/>
      <c r="I8" s="273"/>
      <c r="J8" s="273"/>
      <c r="K8" s="274"/>
      <c r="L8" s="194" t="s">
        <v>13</v>
      </c>
      <c r="M8" s="201"/>
      <c r="N8" s="195"/>
      <c r="O8" s="194" t="s">
        <v>27</v>
      </c>
      <c r="P8" s="201"/>
      <c r="Q8" s="195"/>
      <c r="R8" s="194" t="s">
        <v>346</v>
      </c>
      <c r="S8" s="195"/>
      <c r="T8" s="113"/>
      <c r="U8" s="194" t="s">
        <v>347</v>
      </c>
      <c r="V8" s="201"/>
      <c r="W8" s="201"/>
      <c r="X8" s="201"/>
      <c r="Y8" s="195"/>
      <c r="Z8" s="194" t="s">
        <v>348</v>
      </c>
      <c r="AA8" s="195"/>
      <c r="AB8" s="95" t="s">
        <v>349</v>
      </c>
      <c r="AC8" s="127" t="s">
        <v>14</v>
      </c>
    </row>
    <row r="9" spans="1:29" s="63" customFormat="1" ht="24" customHeight="1" thickBot="1">
      <c r="A9" s="202" t="s">
        <v>15</v>
      </c>
      <c r="B9" s="174" t="s">
        <v>16</v>
      </c>
      <c r="C9" s="174" t="s">
        <v>17</v>
      </c>
      <c r="D9" s="275" t="s">
        <v>18</v>
      </c>
      <c r="E9" s="276"/>
      <c r="F9" s="277"/>
      <c r="G9" s="174" t="s">
        <v>19</v>
      </c>
      <c r="H9" s="174" t="s">
        <v>20</v>
      </c>
      <c r="I9" s="275" t="s">
        <v>350</v>
      </c>
      <c r="J9" s="276"/>
      <c r="K9" s="277"/>
      <c r="L9" s="71">
        <v>1</v>
      </c>
      <c r="M9" s="72">
        <v>2</v>
      </c>
      <c r="N9" s="72">
        <v>3</v>
      </c>
      <c r="O9" s="72">
        <v>4</v>
      </c>
      <c r="P9" s="72">
        <v>5</v>
      </c>
      <c r="Q9" s="72">
        <v>6</v>
      </c>
      <c r="R9" s="72">
        <v>7</v>
      </c>
      <c r="S9" s="72">
        <v>8</v>
      </c>
      <c r="T9" s="72">
        <v>9</v>
      </c>
      <c r="U9" s="72">
        <v>10</v>
      </c>
      <c r="V9" s="72">
        <v>11</v>
      </c>
      <c r="W9" s="72">
        <v>12</v>
      </c>
      <c r="X9" s="72">
        <v>13</v>
      </c>
      <c r="Y9" s="72">
        <v>14</v>
      </c>
      <c r="Z9" s="72">
        <v>15</v>
      </c>
      <c r="AA9" s="72">
        <v>16</v>
      </c>
      <c r="AB9" s="72">
        <v>17</v>
      </c>
      <c r="AC9" s="73">
        <v>18</v>
      </c>
    </row>
    <row r="10" spans="1:29" s="66" customFormat="1" ht="84" customHeight="1" thickBot="1">
      <c r="A10" s="203"/>
      <c r="B10" s="175"/>
      <c r="C10" s="175"/>
      <c r="D10" s="172" t="s">
        <v>21</v>
      </c>
      <c r="E10" s="172" t="s">
        <v>22</v>
      </c>
      <c r="F10" s="172" t="s">
        <v>23</v>
      </c>
      <c r="G10" s="175"/>
      <c r="H10" s="175"/>
      <c r="I10" s="172" t="s">
        <v>21</v>
      </c>
      <c r="J10" s="172" t="s">
        <v>24</v>
      </c>
      <c r="K10" s="172" t="s">
        <v>25</v>
      </c>
      <c r="L10" s="172" t="s">
        <v>4</v>
      </c>
      <c r="M10" s="172" t="s">
        <v>6</v>
      </c>
      <c r="N10" s="172" t="s">
        <v>7</v>
      </c>
      <c r="O10" s="172" t="s">
        <v>30</v>
      </c>
      <c r="P10" s="172" t="s">
        <v>29</v>
      </c>
      <c r="Q10" s="172" t="s">
        <v>28</v>
      </c>
      <c r="R10" s="157" t="s">
        <v>351</v>
      </c>
      <c r="S10" s="112" t="s">
        <v>352</v>
      </c>
      <c r="T10" s="157" t="s">
        <v>341</v>
      </c>
      <c r="U10" s="170" t="s">
        <v>8</v>
      </c>
      <c r="V10" s="170" t="s">
        <v>1</v>
      </c>
      <c r="W10" s="170" t="s">
        <v>293</v>
      </c>
      <c r="X10" s="157" t="s">
        <v>353</v>
      </c>
      <c r="Y10" s="69" t="s">
        <v>352</v>
      </c>
      <c r="Z10" s="157" t="s">
        <v>354</v>
      </c>
      <c r="AA10" s="157" t="s">
        <v>355</v>
      </c>
      <c r="AB10" s="159" t="s">
        <v>356</v>
      </c>
      <c r="AC10" s="161" t="s">
        <v>0</v>
      </c>
    </row>
    <row r="11" spans="1:29" s="66" customFormat="1" ht="58.5" customHeight="1" thickBot="1">
      <c r="A11" s="204"/>
      <c r="B11" s="173"/>
      <c r="C11" s="173"/>
      <c r="D11" s="173"/>
      <c r="E11" s="173"/>
      <c r="F11" s="173"/>
      <c r="G11" s="173"/>
      <c r="H11" s="173"/>
      <c r="I11" s="173"/>
      <c r="J11" s="173"/>
      <c r="K11" s="173"/>
      <c r="L11" s="173"/>
      <c r="M11" s="173"/>
      <c r="N11" s="173"/>
      <c r="O11" s="173"/>
      <c r="P11" s="173"/>
      <c r="Q11" s="173"/>
      <c r="R11" s="158"/>
      <c r="S11" s="74" t="s">
        <v>357</v>
      </c>
      <c r="T11" s="158"/>
      <c r="U11" s="171"/>
      <c r="V11" s="171"/>
      <c r="W11" s="171"/>
      <c r="X11" s="158"/>
      <c r="Y11" s="75" t="s">
        <v>358</v>
      </c>
      <c r="Z11" s="158"/>
      <c r="AA11" s="158"/>
      <c r="AB11" s="160"/>
      <c r="AC11" s="162"/>
    </row>
    <row r="12" spans="1:29" s="1" customFormat="1" ht="114.75" customHeight="1">
      <c r="A12" s="249" t="s">
        <v>168</v>
      </c>
      <c r="B12" s="259" t="s">
        <v>31</v>
      </c>
      <c r="C12" s="231">
        <v>13.15</v>
      </c>
      <c r="D12" s="231" t="s">
        <v>33</v>
      </c>
      <c r="E12" s="231">
        <v>0</v>
      </c>
      <c r="F12" s="231">
        <v>2</v>
      </c>
      <c r="G12" s="231" t="s">
        <v>167</v>
      </c>
      <c r="H12" s="231" t="s">
        <v>166</v>
      </c>
      <c r="I12" s="231" t="s">
        <v>259</v>
      </c>
      <c r="J12" s="230">
        <v>1</v>
      </c>
      <c r="K12" s="253">
        <v>1</v>
      </c>
      <c r="L12" s="216" t="s">
        <v>165</v>
      </c>
      <c r="M12" s="219" t="s">
        <v>102</v>
      </c>
      <c r="N12" s="208" t="s">
        <v>134</v>
      </c>
      <c r="O12" s="70" t="s">
        <v>266</v>
      </c>
      <c r="P12" s="57">
        <v>0</v>
      </c>
      <c r="Q12" s="57">
        <v>2</v>
      </c>
      <c r="R12" s="57">
        <v>2</v>
      </c>
      <c r="S12" s="81">
        <f aca="true" t="shared" si="0" ref="S12:S25">R12/Q12</f>
        <v>1</v>
      </c>
      <c r="T12" s="211" t="s">
        <v>418</v>
      </c>
      <c r="U12" s="211" t="s">
        <v>320</v>
      </c>
      <c r="V12" s="211" t="s">
        <v>321</v>
      </c>
      <c r="W12" s="163">
        <v>2520807833.71</v>
      </c>
      <c r="X12" s="163">
        <v>2309407441</v>
      </c>
      <c r="Y12" s="166">
        <f>X12/W12</f>
        <v>0.9161378388772811</v>
      </c>
      <c r="Z12" s="107" t="s">
        <v>405</v>
      </c>
      <c r="AA12" s="107" t="s">
        <v>406</v>
      </c>
      <c r="AB12" s="70" t="s">
        <v>378</v>
      </c>
      <c r="AC12" s="168" t="s">
        <v>101</v>
      </c>
    </row>
    <row r="13" spans="1:29" s="1" customFormat="1" ht="103.5" customHeight="1">
      <c r="A13" s="250"/>
      <c r="B13" s="260"/>
      <c r="C13" s="210"/>
      <c r="D13" s="210"/>
      <c r="E13" s="210"/>
      <c r="F13" s="210"/>
      <c r="G13" s="210"/>
      <c r="H13" s="210"/>
      <c r="I13" s="210"/>
      <c r="J13" s="242"/>
      <c r="K13" s="280"/>
      <c r="L13" s="209"/>
      <c r="M13" s="206"/>
      <c r="N13" s="205"/>
      <c r="O13" s="21" t="s">
        <v>267</v>
      </c>
      <c r="P13" s="9">
        <v>1</v>
      </c>
      <c r="Q13" s="9">
        <v>1</v>
      </c>
      <c r="R13" s="9">
        <v>0.5</v>
      </c>
      <c r="S13" s="81">
        <f t="shared" si="0"/>
        <v>0.5</v>
      </c>
      <c r="T13" s="211"/>
      <c r="U13" s="211"/>
      <c r="V13" s="211"/>
      <c r="W13" s="164"/>
      <c r="X13" s="164"/>
      <c r="Y13" s="166"/>
      <c r="Z13" s="108" t="s">
        <v>408</v>
      </c>
      <c r="AA13" s="107" t="s">
        <v>406</v>
      </c>
      <c r="AB13" s="21" t="s">
        <v>407</v>
      </c>
      <c r="AC13" s="168"/>
    </row>
    <row r="14" spans="1:29" s="1" customFormat="1" ht="156.75" customHeight="1">
      <c r="A14" s="250"/>
      <c r="B14" s="260"/>
      <c r="C14" s="210" t="s">
        <v>32</v>
      </c>
      <c r="D14" s="210" t="s">
        <v>33</v>
      </c>
      <c r="E14" s="242">
        <v>0.3</v>
      </c>
      <c r="F14" s="242">
        <v>0.7</v>
      </c>
      <c r="G14" s="210"/>
      <c r="H14" s="210" t="s">
        <v>34</v>
      </c>
      <c r="I14" s="210" t="s">
        <v>35</v>
      </c>
      <c r="J14" s="242">
        <v>0.3</v>
      </c>
      <c r="K14" s="280">
        <v>0.7</v>
      </c>
      <c r="L14" s="209"/>
      <c r="M14" s="206"/>
      <c r="N14" s="205"/>
      <c r="O14" s="21" t="s">
        <v>132</v>
      </c>
      <c r="P14" s="9">
        <v>0</v>
      </c>
      <c r="Q14" s="9">
        <v>0.15</v>
      </c>
      <c r="R14" s="9">
        <v>0.15</v>
      </c>
      <c r="S14" s="81">
        <f>R14/Q14</f>
        <v>1</v>
      </c>
      <c r="T14" s="211"/>
      <c r="U14" s="211"/>
      <c r="V14" s="211"/>
      <c r="W14" s="164"/>
      <c r="X14" s="164"/>
      <c r="Y14" s="166"/>
      <c r="Z14" s="91" t="s">
        <v>360</v>
      </c>
      <c r="AA14" s="90" t="s">
        <v>361</v>
      </c>
      <c r="AB14" s="21" t="s">
        <v>379</v>
      </c>
      <c r="AC14" s="168"/>
    </row>
    <row r="15" spans="1:29" s="1" customFormat="1" ht="186" customHeight="1">
      <c r="A15" s="250"/>
      <c r="B15" s="260"/>
      <c r="C15" s="210"/>
      <c r="D15" s="210"/>
      <c r="E15" s="242"/>
      <c r="F15" s="242"/>
      <c r="G15" s="210"/>
      <c r="H15" s="210"/>
      <c r="I15" s="210"/>
      <c r="J15" s="242"/>
      <c r="K15" s="280"/>
      <c r="L15" s="209"/>
      <c r="M15" s="206"/>
      <c r="N15" s="205"/>
      <c r="O15" s="21" t="s">
        <v>133</v>
      </c>
      <c r="P15" s="7">
        <v>347</v>
      </c>
      <c r="Q15" s="7">
        <v>600</v>
      </c>
      <c r="R15" s="7">
        <v>105</v>
      </c>
      <c r="S15" s="81">
        <f t="shared" si="0"/>
        <v>0.175</v>
      </c>
      <c r="T15" s="211"/>
      <c r="U15" s="211"/>
      <c r="V15" s="211"/>
      <c r="W15" s="164"/>
      <c r="X15" s="164"/>
      <c r="Y15" s="166"/>
      <c r="Z15" s="21" t="s">
        <v>409</v>
      </c>
      <c r="AA15" s="90" t="s">
        <v>361</v>
      </c>
      <c r="AB15" s="21" t="s">
        <v>404</v>
      </c>
      <c r="AC15" s="168"/>
    </row>
    <row r="16" spans="1:29" s="1" customFormat="1" ht="60" customHeight="1">
      <c r="A16" s="250"/>
      <c r="B16" s="260"/>
      <c r="C16" s="210"/>
      <c r="D16" s="210"/>
      <c r="E16" s="242"/>
      <c r="F16" s="242"/>
      <c r="G16" s="210"/>
      <c r="H16" s="210"/>
      <c r="I16" s="210"/>
      <c r="J16" s="242"/>
      <c r="K16" s="280"/>
      <c r="L16" s="209"/>
      <c r="M16" s="206"/>
      <c r="N16" s="205"/>
      <c r="O16" s="21" t="s">
        <v>216</v>
      </c>
      <c r="P16" s="7">
        <v>1</v>
      </c>
      <c r="Q16" s="7">
        <v>1</v>
      </c>
      <c r="R16" s="7">
        <v>0.5</v>
      </c>
      <c r="S16" s="81">
        <f>R16/Q16</f>
        <v>0.5</v>
      </c>
      <c r="T16" s="211"/>
      <c r="U16" s="211"/>
      <c r="V16" s="211"/>
      <c r="W16" s="164"/>
      <c r="X16" s="164"/>
      <c r="Y16" s="166"/>
      <c r="Z16" s="91" t="s">
        <v>360</v>
      </c>
      <c r="AA16" s="90" t="s">
        <v>361</v>
      </c>
      <c r="AB16" s="21" t="s">
        <v>425</v>
      </c>
      <c r="AC16" s="168"/>
    </row>
    <row r="17" spans="1:29" s="1" customFormat="1" ht="105" customHeight="1">
      <c r="A17" s="250"/>
      <c r="B17" s="260"/>
      <c r="C17" s="210"/>
      <c r="D17" s="210"/>
      <c r="E17" s="242"/>
      <c r="F17" s="242"/>
      <c r="G17" s="210"/>
      <c r="H17" s="210"/>
      <c r="I17" s="210"/>
      <c r="J17" s="242"/>
      <c r="K17" s="280"/>
      <c r="L17" s="209"/>
      <c r="M17" s="206"/>
      <c r="N17" s="205"/>
      <c r="O17" s="21" t="s">
        <v>144</v>
      </c>
      <c r="P17" s="9">
        <v>0</v>
      </c>
      <c r="Q17" s="9">
        <v>0.15</v>
      </c>
      <c r="R17" s="9">
        <v>0.15</v>
      </c>
      <c r="S17" s="81">
        <f>R17/Q17</f>
        <v>1</v>
      </c>
      <c r="T17" s="211"/>
      <c r="U17" s="211"/>
      <c r="V17" s="211"/>
      <c r="W17" s="164"/>
      <c r="X17" s="164"/>
      <c r="Y17" s="166"/>
      <c r="Z17" s="91" t="s">
        <v>360</v>
      </c>
      <c r="AA17" s="90" t="s">
        <v>361</v>
      </c>
      <c r="AB17" s="21" t="s">
        <v>380</v>
      </c>
      <c r="AC17" s="168"/>
    </row>
    <row r="18" spans="1:29" s="1" customFormat="1" ht="118.5" customHeight="1">
      <c r="A18" s="250"/>
      <c r="B18" s="260"/>
      <c r="C18" s="210" t="s">
        <v>32</v>
      </c>
      <c r="D18" s="210" t="s">
        <v>33</v>
      </c>
      <c r="E18" s="242">
        <v>0.3</v>
      </c>
      <c r="F18" s="242">
        <v>0.7</v>
      </c>
      <c r="G18" s="210"/>
      <c r="H18" s="210" t="s">
        <v>36</v>
      </c>
      <c r="I18" s="210" t="s">
        <v>37</v>
      </c>
      <c r="J18" s="210" t="s">
        <v>38</v>
      </c>
      <c r="K18" s="261" t="s">
        <v>39</v>
      </c>
      <c r="L18" s="209"/>
      <c r="M18" s="206"/>
      <c r="N18" s="205"/>
      <c r="O18" s="21" t="s">
        <v>145</v>
      </c>
      <c r="P18" s="18">
        <v>30</v>
      </c>
      <c r="Q18" s="18">
        <v>10</v>
      </c>
      <c r="R18" s="18">
        <v>10</v>
      </c>
      <c r="S18" s="81">
        <f t="shared" si="0"/>
        <v>1</v>
      </c>
      <c r="T18" s="211"/>
      <c r="U18" s="211"/>
      <c r="V18" s="211"/>
      <c r="W18" s="164"/>
      <c r="X18" s="164"/>
      <c r="Y18" s="166"/>
      <c r="Z18" s="108" t="s">
        <v>410</v>
      </c>
      <c r="AA18" s="90" t="s">
        <v>361</v>
      </c>
      <c r="AB18" s="21" t="s">
        <v>455</v>
      </c>
      <c r="AC18" s="168"/>
    </row>
    <row r="19" spans="1:29" s="1" customFormat="1" ht="117" customHeight="1">
      <c r="A19" s="250"/>
      <c r="B19" s="260"/>
      <c r="C19" s="210"/>
      <c r="D19" s="210"/>
      <c r="E19" s="242"/>
      <c r="F19" s="242"/>
      <c r="G19" s="210"/>
      <c r="H19" s="210"/>
      <c r="I19" s="210"/>
      <c r="J19" s="210"/>
      <c r="K19" s="261"/>
      <c r="L19" s="209"/>
      <c r="M19" s="206"/>
      <c r="N19" s="205"/>
      <c r="O19" s="21" t="s">
        <v>162</v>
      </c>
      <c r="P19" s="7">
        <v>3</v>
      </c>
      <c r="Q19" s="7">
        <v>3</v>
      </c>
      <c r="R19" s="7">
        <v>0.5</v>
      </c>
      <c r="S19" s="81">
        <f>R19/Q19</f>
        <v>0.16666666666666666</v>
      </c>
      <c r="T19" s="208"/>
      <c r="U19" s="208"/>
      <c r="V19" s="208"/>
      <c r="W19" s="165"/>
      <c r="X19" s="165"/>
      <c r="Y19" s="167"/>
      <c r="Z19" s="91" t="s">
        <v>360</v>
      </c>
      <c r="AA19" s="90" t="s">
        <v>361</v>
      </c>
      <c r="AB19" s="93" t="s">
        <v>456</v>
      </c>
      <c r="AC19" s="169"/>
    </row>
    <row r="20" spans="1:29" s="1" customFormat="1" ht="118.5" customHeight="1">
      <c r="A20" s="250"/>
      <c r="B20" s="260"/>
      <c r="C20" s="8">
        <v>13.15</v>
      </c>
      <c r="D20" s="8" t="s">
        <v>40</v>
      </c>
      <c r="E20" s="8" t="s">
        <v>41</v>
      </c>
      <c r="F20" s="10">
        <v>0.8</v>
      </c>
      <c r="G20" s="8" t="s">
        <v>42</v>
      </c>
      <c r="H20" s="8" t="s">
        <v>171</v>
      </c>
      <c r="I20" s="8" t="s">
        <v>170</v>
      </c>
      <c r="J20" s="8">
        <v>1</v>
      </c>
      <c r="K20" s="23">
        <v>1</v>
      </c>
      <c r="L20" s="209" t="s">
        <v>169</v>
      </c>
      <c r="M20" s="206" t="s">
        <v>103</v>
      </c>
      <c r="N20" s="205" t="s">
        <v>135</v>
      </c>
      <c r="O20" s="20" t="s">
        <v>224</v>
      </c>
      <c r="P20" s="7">
        <v>1</v>
      </c>
      <c r="Q20" s="7">
        <v>1</v>
      </c>
      <c r="R20" s="7">
        <v>1</v>
      </c>
      <c r="S20" s="81">
        <f t="shared" si="0"/>
        <v>1</v>
      </c>
      <c r="T20" s="207" t="s">
        <v>419</v>
      </c>
      <c r="U20" s="237" t="s">
        <v>316</v>
      </c>
      <c r="V20" s="207" t="s">
        <v>296</v>
      </c>
      <c r="W20" s="151">
        <v>265000000</v>
      </c>
      <c r="X20" s="151">
        <v>137600000</v>
      </c>
      <c r="Y20" s="154">
        <f>X20/W20</f>
        <v>0.519245283018868</v>
      </c>
      <c r="Z20" s="109" t="s">
        <v>411</v>
      </c>
      <c r="AA20" s="90" t="s">
        <v>361</v>
      </c>
      <c r="AB20" s="133" t="s">
        <v>457</v>
      </c>
      <c r="AC20" s="232" t="s">
        <v>101</v>
      </c>
    </row>
    <row r="21" spans="1:29" s="1" customFormat="1" ht="111" customHeight="1">
      <c r="A21" s="250"/>
      <c r="B21" s="260"/>
      <c r="C21" s="210" t="s">
        <v>32</v>
      </c>
      <c r="D21" s="210" t="s">
        <v>40</v>
      </c>
      <c r="E21" s="210" t="s">
        <v>41</v>
      </c>
      <c r="F21" s="242">
        <v>0.8</v>
      </c>
      <c r="G21" s="210" t="s">
        <v>42</v>
      </c>
      <c r="H21" s="210" t="s">
        <v>43</v>
      </c>
      <c r="I21" s="210" t="s">
        <v>44</v>
      </c>
      <c r="J21" s="210" t="s">
        <v>45</v>
      </c>
      <c r="K21" s="240" t="s">
        <v>46</v>
      </c>
      <c r="L21" s="209"/>
      <c r="M21" s="206"/>
      <c r="N21" s="205"/>
      <c r="O21" s="93" t="s">
        <v>277</v>
      </c>
      <c r="P21" s="9">
        <v>1</v>
      </c>
      <c r="Q21" s="9">
        <v>1</v>
      </c>
      <c r="R21" s="9">
        <v>1</v>
      </c>
      <c r="S21" s="81">
        <f t="shared" si="0"/>
        <v>1</v>
      </c>
      <c r="T21" s="211"/>
      <c r="U21" s="238"/>
      <c r="V21" s="211"/>
      <c r="W21" s="152"/>
      <c r="X21" s="152"/>
      <c r="Y21" s="155"/>
      <c r="Z21" s="91" t="s">
        <v>360</v>
      </c>
      <c r="AA21" s="90" t="s">
        <v>362</v>
      </c>
      <c r="AB21" s="21" t="s">
        <v>381</v>
      </c>
      <c r="AC21" s="232"/>
    </row>
    <row r="22" spans="1:29" s="1" customFormat="1" ht="168" customHeight="1">
      <c r="A22" s="250"/>
      <c r="B22" s="260"/>
      <c r="C22" s="210"/>
      <c r="D22" s="210"/>
      <c r="E22" s="210"/>
      <c r="F22" s="242"/>
      <c r="G22" s="210"/>
      <c r="H22" s="210"/>
      <c r="I22" s="210"/>
      <c r="J22" s="210"/>
      <c r="K22" s="240"/>
      <c r="L22" s="209"/>
      <c r="M22" s="206"/>
      <c r="N22" s="205"/>
      <c r="O22" s="21" t="s">
        <v>260</v>
      </c>
      <c r="P22" s="9">
        <v>1</v>
      </c>
      <c r="Q22" s="9">
        <v>1</v>
      </c>
      <c r="R22" s="9">
        <v>1</v>
      </c>
      <c r="S22" s="81">
        <f t="shared" si="0"/>
        <v>1</v>
      </c>
      <c r="T22" s="208"/>
      <c r="U22" s="239"/>
      <c r="V22" s="208"/>
      <c r="W22" s="153"/>
      <c r="X22" s="153"/>
      <c r="Y22" s="156"/>
      <c r="Z22" s="91" t="s">
        <v>360</v>
      </c>
      <c r="AA22" s="90" t="s">
        <v>362</v>
      </c>
      <c r="AB22" s="21" t="s">
        <v>382</v>
      </c>
      <c r="AC22" s="232"/>
    </row>
    <row r="23" spans="1:29" s="1" customFormat="1" ht="97.5" customHeight="1">
      <c r="A23" s="250"/>
      <c r="B23" s="260"/>
      <c r="C23" s="210">
        <v>11</v>
      </c>
      <c r="D23" s="210" t="s">
        <v>47</v>
      </c>
      <c r="E23" s="210" t="s">
        <v>41</v>
      </c>
      <c r="F23" s="242">
        <v>0.3</v>
      </c>
      <c r="G23" s="205" t="s">
        <v>181</v>
      </c>
      <c r="H23" s="210" t="s">
        <v>174</v>
      </c>
      <c r="I23" s="210" t="s">
        <v>173</v>
      </c>
      <c r="J23" s="210">
        <v>0</v>
      </c>
      <c r="K23" s="241">
        <v>2</v>
      </c>
      <c r="L23" s="209" t="s">
        <v>172</v>
      </c>
      <c r="M23" s="206" t="s">
        <v>104</v>
      </c>
      <c r="N23" s="205" t="s">
        <v>136</v>
      </c>
      <c r="O23" s="21" t="s">
        <v>278</v>
      </c>
      <c r="P23" s="7">
        <v>0</v>
      </c>
      <c r="Q23" s="7">
        <v>150</v>
      </c>
      <c r="R23" s="7">
        <v>98</v>
      </c>
      <c r="S23" s="81">
        <f>R23/Q23</f>
        <v>0.6533333333333333</v>
      </c>
      <c r="T23" s="205" t="s">
        <v>174</v>
      </c>
      <c r="U23" s="205" t="s">
        <v>314</v>
      </c>
      <c r="V23" s="205" t="s">
        <v>315</v>
      </c>
      <c r="W23" s="149">
        <v>1008921180</v>
      </c>
      <c r="X23" s="149">
        <v>1006921180</v>
      </c>
      <c r="Y23" s="150">
        <f>X23/W23</f>
        <v>0.9980176845925665</v>
      </c>
      <c r="Z23" s="108" t="s">
        <v>412</v>
      </c>
      <c r="AA23" s="90" t="s">
        <v>361</v>
      </c>
      <c r="AB23" s="21" t="s">
        <v>392</v>
      </c>
      <c r="AC23" s="232" t="s">
        <v>101</v>
      </c>
    </row>
    <row r="24" spans="1:29" s="1" customFormat="1" ht="144.75" customHeight="1">
      <c r="A24" s="250"/>
      <c r="B24" s="260"/>
      <c r="C24" s="210"/>
      <c r="D24" s="210"/>
      <c r="E24" s="210"/>
      <c r="F24" s="242"/>
      <c r="G24" s="205"/>
      <c r="H24" s="210"/>
      <c r="I24" s="210"/>
      <c r="J24" s="210"/>
      <c r="K24" s="241"/>
      <c r="L24" s="209"/>
      <c r="M24" s="206"/>
      <c r="N24" s="205"/>
      <c r="O24" s="21" t="s">
        <v>263</v>
      </c>
      <c r="P24" s="7">
        <v>1</v>
      </c>
      <c r="Q24" s="7">
        <v>1</v>
      </c>
      <c r="R24" s="7">
        <v>0.3</v>
      </c>
      <c r="S24" s="81">
        <f>R24/Q24</f>
        <v>0.3</v>
      </c>
      <c r="T24" s="205"/>
      <c r="U24" s="205"/>
      <c r="V24" s="205"/>
      <c r="W24" s="149"/>
      <c r="X24" s="149"/>
      <c r="Y24" s="150"/>
      <c r="Z24" s="91" t="s">
        <v>360</v>
      </c>
      <c r="AA24" s="90" t="s">
        <v>361</v>
      </c>
      <c r="AB24" s="21" t="s">
        <v>458</v>
      </c>
      <c r="AC24" s="232"/>
    </row>
    <row r="25" spans="1:29" s="1" customFormat="1" ht="99.75" customHeight="1">
      <c r="A25" s="250"/>
      <c r="B25" s="260"/>
      <c r="C25" s="210"/>
      <c r="D25" s="210"/>
      <c r="E25" s="210"/>
      <c r="F25" s="242"/>
      <c r="G25" s="205"/>
      <c r="H25" s="210"/>
      <c r="I25" s="210"/>
      <c r="J25" s="210"/>
      <c r="K25" s="241"/>
      <c r="L25" s="209"/>
      <c r="M25" s="206"/>
      <c r="N25" s="205"/>
      <c r="O25" s="21" t="s">
        <v>264</v>
      </c>
      <c r="P25" s="7">
        <v>0</v>
      </c>
      <c r="Q25" s="7">
        <v>1</v>
      </c>
      <c r="R25" s="7">
        <v>1</v>
      </c>
      <c r="S25" s="81">
        <f t="shared" si="0"/>
        <v>1</v>
      </c>
      <c r="T25" s="205"/>
      <c r="U25" s="205"/>
      <c r="V25" s="205"/>
      <c r="W25" s="149"/>
      <c r="X25" s="149"/>
      <c r="Y25" s="150"/>
      <c r="Z25" s="91" t="s">
        <v>360</v>
      </c>
      <c r="AA25" s="90" t="s">
        <v>361</v>
      </c>
      <c r="AB25" s="21" t="s">
        <v>426</v>
      </c>
      <c r="AC25" s="232"/>
    </row>
    <row r="26" spans="1:29" s="1" customFormat="1" ht="99.75" customHeight="1">
      <c r="A26" s="250"/>
      <c r="B26" s="260"/>
      <c r="C26" s="210"/>
      <c r="D26" s="210"/>
      <c r="E26" s="210"/>
      <c r="F26" s="242"/>
      <c r="G26" s="205"/>
      <c r="H26" s="210"/>
      <c r="I26" s="210"/>
      <c r="J26" s="210"/>
      <c r="K26" s="241"/>
      <c r="L26" s="209"/>
      <c r="M26" s="206"/>
      <c r="N26" s="205"/>
      <c r="O26" s="21" t="s">
        <v>265</v>
      </c>
      <c r="P26" s="7">
        <v>0</v>
      </c>
      <c r="Q26" s="7">
        <v>1</v>
      </c>
      <c r="R26" s="7">
        <v>0.5</v>
      </c>
      <c r="S26" s="81">
        <f>R26/Q26</f>
        <v>0.5</v>
      </c>
      <c r="T26" s="205"/>
      <c r="U26" s="205"/>
      <c r="V26" s="205"/>
      <c r="W26" s="149"/>
      <c r="X26" s="149"/>
      <c r="Y26" s="150"/>
      <c r="Z26" s="91" t="s">
        <v>360</v>
      </c>
      <c r="AA26" s="90" t="s">
        <v>361</v>
      </c>
      <c r="AB26" s="21" t="s">
        <v>427</v>
      </c>
      <c r="AC26" s="232"/>
    </row>
    <row r="27" spans="1:29" s="1" customFormat="1" ht="168" customHeight="1">
      <c r="A27" s="250"/>
      <c r="B27" s="260"/>
      <c r="C27" s="7">
        <v>11</v>
      </c>
      <c r="D27" s="7" t="s">
        <v>47</v>
      </c>
      <c r="E27" s="7" t="s">
        <v>41</v>
      </c>
      <c r="F27" s="9">
        <v>0.3</v>
      </c>
      <c r="G27" s="205"/>
      <c r="H27" s="7" t="s">
        <v>48</v>
      </c>
      <c r="I27" s="7" t="s">
        <v>269</v>
      </c>
      <c r="J27" s="7">
        <v>0</v>
      </c>
      <c r="K27" s="24">
        <v>10</v>
      </c>
      <c r="L27" s="214" t="s">
        <v>175</v>
      </c>
      <c r="M27" s="217" t="s">
        <v>105</v>
      </c>
      <c r="N27" s="207" t="s">
        <v>137</v>
      </c>
      <c r="O27" s="21" t="s">
        <v>279</v>
      </c>
      <c r="P27" s="7">
        <v>0</v>
      </c>
      <c r="Q27" s="7">
        <v>3</v>
      </c>
      <c r="R27" s="7">
        <v>3</v>
      </c>
      <c r="S27" s="81">
        <f>R27/Q27</f>
        <v>1</v>
      </c>
      <c r="T27" s="207" t="s">
        <v>420</v>
      </c>
      <c r="U27" s="207" t="s">
        <v>312</v>
      </c>
      <c r="V27" s="207" t="s">
        <v>313</v>
      </c>
      <c r="W27" s="151">
        <v>290000000</v>
      </c>
      <c r="X27" s="151">
        <v>272400000</v>
      </c>
      <c r="Y27" s="154">
        <f>X27/W27</f>
        <v>0.9393103448275862</v>
      </c>
      <c r="Z27" s="91" t="s">
        <v>360</v>
      </c>
      <c r="AA27" s="90" t="s">
        <v>361</v>
      </c>
      <c r="AB27" s="21" t="s">
        <v>461</v>
      </c>
      <c r="AC27" s="233" t="s">
        <v>101</v>
      </c>
    </row>
    <row r="28" spans="1:29" s="1" customFormat="1" ht="131.25" customHeight="1">
      <c r="A28" s="250"/>
      <c r="B28" s="260"/>
      <c r="C28" s="8">
        <v>11</v>
      </c>
      <c r="D28" s="8" t="s">
        <v>47</v>
      </c>
      <c r="E28" s="8" t="s">
        <v>41</v>
      </c>
      <c r="F28" s="10">
        <v>0.3</v>
      </c>
      <c r="G28" s="205"/>
      <c r="H28" s="8" t="s">
        <v>48</v>
      </c>
      <c r="I28" s="8" t="s">
        <v>49</v>
      </c>
      <c r="J28" s="8">
        <v>0</v>
      </c>
      <c r="K28" s="23">
        <v>1</v>
      </c>
      <c r="L28" s="216"/>
      <c r="M28" s="219"/>
      <c r="N28" s="208"/>
      <c r="O28" s="21" t="s">
        <v>280</v>
      </c>
      <c r="P28" s="7">
        <v>0</v>
      </c>
      <c r="Q28" s="7">
        <v>1</v>
      </c>
      <c r="R28" s="7">
        <v>0.5</v>
      </c>
      <c r="S28" s="81">
        <f>R28/Q28</f>
        <v>0.5</v>
      </c>
      <c r="T28" s="208"/>
      <c r="U28" s="208"/>
      <c r="V28" s="208"/>
      <c r="W28" s="153"/>
      <c r="X28" s="153"/>
      <c r="Y28" s="156"/>
      <c r="Z28" s="91" t="s">
        <v>360</v>
      </c>
      <c r="AA28" s="90" t="s">
        <v>361</v>
      </c>
      <c r="AB28" s="21" t="s">
        <v>459</v>
      </c>
      <c r="AC28" s="234"/>
    </row>
    <row r="29" spans="1:29" s="1" customFormat="1" ht="140.25" customHeight="1">
      <c r="A29" s="250"/>
      <c r="B29" s="260"/>
      <c r="C29" s="210">
        <v>11</v>
      </c>
      <c r="D29" s="210" t="s">
        <v>47</v>
      </c>
      <c r="E29" s="210" t="s">
        <v>41</v>
      </c>
      <c r="F29" s="242">
        <v>0.38</v>
      </c>
      <c r="G29" s="205"/>
      <c r="H29" s="205" t="s">
        <v>48</v>
      </c>
      <c r="I29" s="205" t="s">
        <v>178</v>
      </c>
      <c r="J29" s="210"/>
      <c r="K29" s="241">
        <v>2</v>
      </c>
      <c r="L29" s="209" t="s">
        <v>176</v>
      </c>
      <c r="M29" s="206" t="s">
        <v>106</v>
      </c>
      <c r="N29" s="205" t="s">
        <v>138</v>
      </c>
      <c r="O29" s="21" t="s">
        <v>225</v>
      </c>
      <c r="P29" s="7">
        <v>1</v>
      </c>
      <c r="Q29" s="7">
        <v>1</v>
      </c>
      <c r="R29" s="7">
        <v>0.8</v>
      </c>
      <c r="S29" s="81">
        <f>R29/Q29</f>
        <v>0.8</v>
      </c>
      <c r="T29" s="205" t="s">
        <v>48</v>
      </c>
      <c r="U29" s="205" t="s">
        <v>310</v>
      </c>
      <c r="V29" s="205" t="s">
        <v>311</v>
      </c>
      <c r="W29" s="149">
        <v>43000000</v>
      </c>
      <c r="X29" s="149">
        <v>26400000</v>
      </c>
      <c r="Y29" s="150">
        <f>X29/W29</f>
        <v>0.6139534883720931</v>
      </c>
      <c r="Z29" s="91" t="s">
        <v>360</v>
      </c>
      <c r="AA29" s="90" t="s">
        <v>361</v>
      </c>
      <c r="AB29" s="21" t="s">
        <v>462</v>
      </c>
      <c r="AC29" s="232" t="s">
        <v>101</v>
      </c>
    </row>
    <row r="30" spans="1:29" s="1" customFormat="1" ht="321.75" customHeight="1">
      <c r="A30" s="250"/>
      <c r="B30" s="260"/>
      <c r="C30" s="210"/>
      <c r="D30" s="210"/>
      <c r="E30" s="210"/>
      <c r="F30" s="242"/>
      <c r="G30" s="205"/>
      <c r="H30" s="205"/>
      <c r="I30" s="205"/>
      <c r="J30" s="210"/>
      <c r="K30" s="241"/>
      <c r="L30" s="209"/>
      <c r="M30" s="206"/>
      <c r="N30" s="205"/>
      <c r="O30" s="21" t="s">
        <v>281</v>
      </c>
      <c r="P30" s="7">
        <v>0</v>
      </c>
      <c r="Q30" s="7">
        <v>20</v>
      </c>
      <c r="R30" s="7">
        <v>17</v>
      </c>
      <c r="S30" s="81">
        <f>R30/Q30</f>
        <v>0.85</v>
      </c>
      <c r="T30" s="205"/>
      <c r="U30" s="205"/>
      <c r="V30" s="205"/>
      <c r="W30" s="149"/>
      <c r="X30" s="149"/>
      <c r="Y30" s="150"/>
      <c r="Z30" s="91" t="s">
        <v>360</v>
      </c>
      <c r="AA30" s="90" t="s">
        <v>413</v>
      </c>
      <c r="AB30" s="21" t="s">
        <v>460</v>
      </c>
      <c r="AC30" s="232"/>
    </row>
    <row r="31" spans="1:29" s="1" customFormat="1" ht="80.25" customHeight="1">
      <c r="A31" s="250"/>
      <c r="B31" s="260"/>
      <c r="C31" s="8">
        <v>11</v>
      </c>
      <c r="D31" s="25" t="s">
        <v>50</v>
      </c>
      <c r="E31" s="10">
        <v>0.3</v>
      </c>
      <c r="F31" s="10">
        <v>0.7</v>
      </c>
      <c r="G31" s="210" t="s">
        <v>184</v>
      </c>
      <c r="H31" s="8" t="s">
        <v>180</v>
      </c>
      <c r="I31" s="8" t="s">
        <v>179</v>
      </c>
      <c r="J31" s="8"/>
      <c r="K31" s="23">
        <v>4</v>
      </c>
      <c r="L31" s="209" t="s">
        <v>177</v>
      </c>
      <c r="M31" s="206" t="s">
        <v>107</v>
      </c>
      <c r="N31" s="205" t="s">
        <v>140</v>
      </c>
      <c r="O31" s="21" t="s">
        <v>282</v>
      </c>
      <c r="P31" s="7">
        <v>0</v>
      </c>
      <c r="Q31" s="7">
        <v>11</v>
      </c>
      <c r="R31" s="7">
        <v>11</v>
      </c>
      <c r="S31" s="81">
        <f aca="true" t="shared" si="1" ref="S31:S41">R31/Q31</f>
        <v>1</v>
      </c>
      <c r="T31" s="207" t="s">
        <v>421</v>
      </c>
      <c r="U31" s="207" t="s">
        <v>319</v>
      </c>
      <c r="V31" s="207" t="s">
        <v>318</v>
      </c>
      <c r="W31" s="151">
        <f>10000000+28000000+28000000</f>
        <v>66000000</v>
      </c>
      <c r="X31" s="151">
        <v>38000000</v>
      </c>
      <c r="Y31" s="154">
        <f>X31/W31</f>
        <v>0.5757575757575758</v>
      </c>
      <c r="Z31" s="91" t="s">
        <v>360</v>
      </c>
      <c r="AA31" s="90" t="s">
        <v>413</v>
      </c>
      <c r="AB31" s="21" t="s">
        <v>463</v>
      </c>
      <c r="AC31" s="232" t="s">
        <v>101</v>
      </c>
    </row>
    <row r="32" spans="1:29" s="1" customFormat="1" ht="106.5" customHeight="1">
      <c r="A32" s="250"/>
      <c r="B32" s="260"/>
      <c r="C32" s="8">
        <v>11</v>
      </c>
      <c r="D32" s="25" t="s">
        <v>50</v>
      </c>
      <c r="E32" s="10">
        <v>0.3</v>
      </c>
      <c r="F32" s="10">
        <v>0.7</v>
      </c>
      <c r="G32" s="210"/>
      <c r="H32" s="26" t="s">
        <v>51</v>
      </c>
      <c r="I32" s="26" t="s">
        <v>52</v>
      </c>
      <c r="J32" s="8">
        <v>1</v>
      </c>
      <c r="K32" s="23">
        <v>5</v>
      </c>
      <c r="L32" s="209"/>
      <c r="M32" s="206"/>
      <c r="N32" s="205"/>
      <c r="O32" s="21" t="s">
        <v>283</v>
      </c>
      <c r="P32" s="7">
        <v>0</v>
      </c>
      <c r="Q32" s="7">
        <v>2</v>
      </c>
      <c r="R32" s="7">
        <v>2</v>
      </c>
      <c r="S32" s="81">
        <f t="shared" si="1"/>
        <v>1</v>
      </c>
      <c r="T32" s="208"/>
      <c r="U32" s="208"/>
      <c r="V32" s="208"/>
      <c r="W32" s="153"/>
      <c r="X32" s="153"/>
      <c r="Y32" s="156"/>
      <c r="Z32" s="109" t="s">
        <v>360</v>
      </c>
      <c r="AA32" s="90" t="s">
        <v>413</v>
      </c>
      <c r="AB32" s="21" t="s">
        <v>464</v>
      </c>
      <c r="AC32" s="232"/>
    </row>
    <row r="33" spans="1:29" s="1" customFormat="1" ht="126" customHeight="1">
      <c r="A33" s="250"/>
      <c r="B33" s="260"/>
      <c r="C33" s="8">
        <v>11</v>
      </c>
      <c r="D33" s="25" t="s">
        <v>50</v>
      </c>
      <c r="E33" s="10">
        <v>0.3</v>
      </c>
      <c r="F33" s="10">
        <v>0.7</v>
      </c>
      <c r="G33" s="210"/>
      <c r="H33" s="212" t="s">
        <v>53</v>
      </c>
      <c r="I33" s="212" t="s">
        <v>54</v>
      </c>
      <c r="J33" s="212">
        <v>0</v>
      </c>
      <c r="K33" s="281">
        <v>60</v>
      </c>
      <c r="L33" s="209" t="s">
        <v>182</v>
      </c>
      <c r="M33" s="206" t="s">
        <v>108</v>
      </c>
      <c r="N33" s="205" t="s">
        <v>139</v>
      </c>
      <c r="O33" s="21" t="s">
        <v>141</v>
      </c>
      <c r="P33" s="7">
        <v>152</v>
      </c>
      <c r="Q33" s="7">
        <v>30</v>
      </c>
      <c r="R33" s="7">
        <v>4</v>
      </c>
      <c r="S33" s="81">
        <f t="shared" si="1"/>
        <v>0.13333333333333333</v>
      </c>
      <c r="T33" s="207" t="s">
        <v>422</v>
      </c>
      <c r="U33" s="207" t="s">
        <v>317</v>
      </c>
      <c r="V33" s="207" t="s">
        <v>296</v>
      </c>
      <c r="W33" s="151">
        <v>95000000</v>
      </c>
      <c r="X33" s="151">
        <v>78400000</v>
      </c>
      <c r="Y33" s="154">
        <f>X33/W33</f>
        <v>0.8252631578947368</v>
      </c>
      <c r="Z33" s="110" t="s">
        <v>414</v>
      </c>
      <c r="AA33" s="90" t="s">
        <v>413</v>
      </c>
      <c r="AB33" s="21" t="s">
        <v>428</v>
      </c>
      <c r="AC33" s="232" t="s">
        <v>101</v>
      </c>
    </row>
    <row r="34" spans="1:29" s="1" customFormat="1" ht="140.25" customHeight="1">
      <c r="A34" s="250"/>
      <c r="B34" s="260"/>
      <c r="C34" s="8"/>
      <c r="D34" s="25"/>
      <c r="E34" s="10"/>
      <c r="F34" s="10"/>
      <c r="G34" s="210"/>
      <c r="H34" s="231"/>
      <c r="I34" s="231"/>
      <c r="J34" s="231"/>
      <c r="K34" s="282"/>
      <c r="L34" s="209"/>
      <c r="M34" s="206"/>
      <c r="N34" s="205"/>
      <c r="O34" s="21" t="s">
        <v>226</v>
      </c>
      <c r="P34" s="7">
        <v>0</v>
      </c>
      <c r="Q34" s="7">
        <v>10</v>
      </c>
      <c r="R34" s="7">
        <v>10</v>
      </c>
      <c r="S34" s="81">
        <f t="shared" si="1"/>
        <v>1</v>
      </c>
      <c r="T34" s="211"/>
      <c r="U34" s="211"/>
      <c r="V34" s="211"/>
      <c r="W34" s="152"/>
      <c r="X34" s="152"/>
      <c r="Y34" s="155"/>
      <c r="Z34" s="110" t="s">
        <v>414</v>
      </c>
      <c r="AA34" s="90" t="s">
        <v>413</v>
      </c>
      <c r="AB34" s="21" t="s">
        <v>429</v>
      </c>
      <c r="AC34" s="232"/>
    </row>
    <row r="35" spans="1:29" s="1" customFormat="1" ht="345" customHeight="1">
      <c r="A35" s="250"/>
      <c r="B35" s="260"/>
      <c r="C35" s="210" t="s">
        <v>55</v>
      </c>
      <c r="D35" s="210" t="s">
        <v>56</v>
      </c>
      <c r="E35" s="210">
        <v>2</v>
      </c>
      <c r="F35" s="210">
        <v>3</v>
      </c>
      <c r="G35" s="210"/>
      <c r="H35" s="210" t="s">
        <v>57</v>
      </c>
      <c r="I35" s="210" t="s">
        <v>58</v>
      </c>
      <c r="J35" s="210">
        <v>0</v>
      </c>
      <c r="K35" s="241">
        <v>12</v>
      </c>
      <c r="L35" s="209"/>
      <c r="M35" s="206"/>
      <c r="N35" s="205"/>
      <c r="O35" s="21" t="s">
        <v>142</v>
      </c>
      <c r="P35" s="7">
        <v>5</v>
      </c>
      <c r="Q35" s="7">
        <v>2</v>
      </c>
      <c r="R35" s="7">
        <v>2</v>
      </c>
      <c r="S35" s="81">
        <f>R35/Q35</f>
        <v>1</v>
      </c>
      <c r="T35" s="211"/>
      <c r="U35" s="211"/>
      <c r="V35" s="211"/>
      <c r="W35" s="152"/>
      <c r="X35" s="152"/>
      <c r="Y35" s="155"/>
      <c r="Z35" s="91" t="s">
        <v>360</v>
      </c>
      <c r="AA35" s="90" t="s">
        <v>413</v>
      </c>
      <c r="AB35" s="21" t="s">
        <v>465</v>
      </c>
      <c r="AC35" s="232"/>
    </row>
    <row r="36" spans="1:29" s="1" customFormat="1" ht="82.5" customHeight="1">
      <c r="A36" s="250"/>
      <c r="B36" s="260"/>
      <c r="C36" s="210"/>
      <c r="D36" s="210"/>
      <c r="E36" s="210"/>
      <c r="F36" s="210"/>
      <c r="G36" s="210"/>
      <c r="H36" s="210"/>
      <c r="I36" s="210"/>
      <c r="J36" s="210"/>
      <c r="K36" s="241"/>
      <c r="L36" s="209"/>
      <c r="M36" s="206"/>
      <c r="N36" s="205"/>
      <c r="O36" s="21" t="s">
        <v>143</v>
      </c>
      <c r="P36" s="7">
        <v>0</v>
      </c>
      <c r="Q36" s="7">
        <v>3</v>
      </c>
      <c r="R36" s="7">
        <v>3</v>
      </c>
      <c r="S36" s="81">
        <f>R36/Q36</f>
        <v>1</v>
      </c>
      <c r="T36" s="208"/>
      <c r="U36" s="208"/>
      <c r="V36" s="208"/>
      <c r="W36" s="153"/>
      <c r="X36" s="153"/>
      <c r="Y36" s="156"/>
      <c r="Z36" s="91" t="s">
        <v>360</v>
      </c>
      <c r="AA36" s="90" t="s">
        <v>413</v>
      </c>
      <c r="AB36" s="21" t="s">
        <v>466</v>
      </c>
      <c r="AC36" s="232"/>
    </row>
    <row r="37" spans="1:29" s="1" customFormat="1" ht="117" customHeight="1">
      <c r="A37" s="250"/>
      <c r="B37" s="260"/>
      <c r="C37" s="210" t="s">
        <v>59</v>
      </c>
      <c r="D37" s="210" t="s">
        <v>60</v>
      </c>
      <c r="E37" s="242">
        <v>0.1</v>
      </c>
      <c r="F37" s="242">
        <v>0.3</v>
      </c>
      <c r="G37" s="210" t="s">
        <v>61</v>
      </c>
      <c r="H37" s="210" t="s">
        <v>62</v>
      </c>
      <c r="I37" s="210" t="s">
        <v>63</v>
      </c>
      <c r="J37" s="210">
        <v>0</v>
      </c>
      <c r="K37" s="241">
        <v>1</v>
      </c>
      <c r="L37" s="209" t="s">
        <v>183</v>
      </c>
      <c r="M37" s="206" t="s">
        <v>146</v>
      </c>
      <c r="N37" s="205" t="s">
        <v>258</v>
      </c>
      <c r="O37" s="21" t="s">
        <v>217</v>
      </c>
      <c r="P37" s="7">
        <v>52</v>
      </c>
      <c r="Q37" s="7">
        <v>10</v>
      </c>
      <c r="R37" s="7">
        <v>5</v>
      </c>
      <c r="S37" s="81">
        <f t="shared" si="1"/>
        <v>0.5</v>
      </c>
      <c r="T37" s="205" t="s">
        <v>423</v>
      </c>
      <c r="U37" s="205" t="s">
        <v>309</v>
      </c>
      <c r="V37" s="205" t="s">
        <v>296</v>
      </c>
      <c r="W37" s="149">
        <v>30000000</v>
      </c>
      <c r="X37" s="149">
        <v>23200000</v>
      </c>
      <c r="Y37" s="150">
        <f>X37/W37</f>
        <v>0.7733333333333333</v>
      </c>
      <c r="Z37" s="91" t="s">
        <v>360</v>
      </c>
      <c r="AA37" s="90" t="s">
        <v>361</v>
      </c>
      <c r="AB37" s="21" t="s">
        <v>467</v>
      </c>
      <c r="AC37" s="232" t="s">
        <v>101</v>
      </c>
    </row>
    <row r="38" spans="1:29" s="1" customFormat="1" ht="72.75" customHeight="1">
      <c r="A38" s="250"/>
      <c r="B38" s="260"/>
      <c r="C38" s="210"/>
      <c r="D38" s="210"/>
      <c r="E38" s="242"/>
      <c r="F38" s="242"/>
      <c r="G38" s="210"/>
      <c r="H38" s="210"/>
      <c r="I38" s="210"/>
      <c r="J38" s="210"/>
      <c r="K38" s="241"/>
      <c r="L38" s="209"/>
      <c r="M38" s="206"/>
      <c r="N38" s="205"/>
      <c r="O38" s="21" t="s">
        <v>218</v>
      </c>
      <c r="P38" s="7">
        <v>0</v>
      </c>
      <c r="Q38" s="7">
        <v>7</v>
      </c>
      <c r="R38" s="7">
        <v>0</v>
      </c>
      <c r="S38" s="81">
        <f t="shared" si="1"/>
        <v>0</v>
      </c>
      <c r="T38" s="205"/>
      <c r="U38" s="205"/>
      <c r="V38" s="205"/>
      <c r="W38" s="149"/>
      <c r="X38" s="149"/>
      <c r="Y38" s="150"/>
      <c r="Z38" s="91" t="s">
        <v>360</v>
      </c>
      <c r="AA38" s="90" t="s">
        <v>361</v>
      </c>
      <c r="AB38" s="126" t="s">
        <v>468</v>
      </c>
      <c r="AC38" s="232"/>
    </row>
    <row r="39" spans="1:29" s="1" customFormat="1" ht="76.5" customHeight="1">
      <c r="A39" s="250"/>
      <c r="B39" s="260"/>
      <c r="C39" s="210"/>
      <c r="D39" s="210"/>
      <c r="E39" s="242"/>
      <c r="F39" s="242"/>
      <c r="G39" s="210"/>
      <c r="H39" s="210"/>
      <c r="I39" s="210"/>
      <c r="J39" s="210"/>
      <c r="K39" s="241"/>
      <c r="L39" s="209"/>
      <c r="M39" s="206"/>
      <c r="N39" s="205"/>
      <c r="O39" s="21" t="s">
        <v>227</v>
      </c>
      <c r="P39" s="7">
        <v>1</v>
      </c>
      <c r="Q39" s="7">
        <v>5</v>
      </c>
      <c r="R39" s="7">
        <v>4</v>
      </c>
      <c r="S39" s="81">
        <f t="shared" si="1"/>
        <v>0.8</v>
      </c>
      <c r="T39" s="205"/>
      <c r="U39" s="205"/>
      <c r="V39" s="205"/>
      <c r="W39" s="149"/>
      <c r="X39" s="149"/>
      <c r="Y39" s="150"/>
      <c r="Z39" s="91" t="s">
        <v>360</v>
      </c>
      <c r="AA39" s="90" t="s">
        <v>361</v>
      </c>
      <c r="AB39" s="21" t="s">
        <v>469</v>
      </c>
      <c r="AC39" s="232"/>
    </row>
    <row r="40" spans="1:29" s="1" customFormat="1" ht="84.75" customHeight="1">
      <c r="A40" s="250"/>
      <c r="B40" s="257" t="s">
        <v>64</v>
      </c>
      <c r="C40" s="212">
        <v>11</v>
      </c>
      <c r="D40" s="212" t="s">
        <v>65</v>
      </c>
      <c r="E40" s="228">
        <v>0.5</v>
      </c>
      <c r="F40" s="228">
        <v>0.9</v>
      </c>
      <c r="G40" s="212" t="s">
        <v>66</v>
      </c>
      <c r="H40" s="212" t="s">
        <v>67</v>
      </c>
      <c r="I40" s="212" t="s">
        <v>68</v>
      </c>
      <c r="J40" s="228">
        <v>1</v>
      </c>
      <c r="K40" s="283">
        <v>1</v>
      </c>
      <c r="L40" s="214" t="s">
        <v>185</v>
      </c>
      <c r="M40" s="217" t="s">
        <v>109</v>
      </c>
      <c r="N40" s="207" t="s">
        <v>268</v>
      </c>
      <c r="O40" s="21" t="s">
        <v>119</v>
      </c>
      <c r="P40" s="59">
        <v>1</v>
      </c>
      <c r="Q40" s="59">
        <v>1</v>
      </c>
      <c r="R40" s="59">
        <v>0.6</v>
      </c>
      <c r="S40" s="81">
        <f t="shared" si="1"/>
        <v>0.6</v>
      </c>
      <c r="T40" s="207" t="s">
        <v>67</v>
      </c>
      <c r="U40" s="207" t="s">
        <v>294</v>
      </c>
      <c r="V40" s="207" t="s">
        <v>308</v>
      </c>
      <c r="W40" s="220">
        <v>1764278168</v>
      </c>
      <c r="X40" s="220">
        <v>1159200000</v>
      </c>
      <c r="Y40" s="236">
        <f>X40/W40</f>
        <v>0.6570392475660901</v>
      </c>
      <c r="Z40" s="91" t="s">
        <v>360</v>
      </c>
      <c r="AA40" s="90" t="s">
        <v>361</v>
      </c>
      <c r="AB40" s="21" t="s">
        <v>470</v>
      </c>
      <c r="AC40" s="233" t="s">
        <v>101</v>
      </c>
    </row>
    <row r="41" spans="1:29" s="1" customFormat="1" ht="81" customHeight="1">
      <c r="A41" s="250"/>
      <c r="B41" s="258"/>
      <c r="C41" s="213"/>
      <c r="D41" s="213"/>
      <c r="E41" s="229"/>
      <c r="F41" s="229"/>
      <c r="G41" s="213"/>
      <c r="H41" s="213"/>
      <c r="I41" s="213"/>
      <c r="J41" s="229"/>
      <c r="K41" s="284"/>
      <c r="L41" s="215"/>
      <c r="M41" s="218"/>
      <c r="N41" s="211"/>
      <c r="O41" s="21" t="s">
        <v>284</v>
      </c>
      <c r="P41" s="59">
        <v>1</v>
      </c>
      <c r="Q41" s="59">
        <v>1</v>
      </c>
      <c r="R41" s="59">
        <v>1</v>
      </c>
      <c r="S41" s="81">
        <f t="shared" si="1"/>
        <v>1</v>
      </c>
      <c r="T41" s="211"/>
      <c r="U41" s="211"/>
      <c r="V41" s="211"/>
      <c r="W41" s="221"/>
      <c r="X41" s="221"/>
      <c r="Y41" s="166"/>
      <c r="Z41" s="91" t="s">
        <v>360</v>
      </c>
      <c r="AA41" s="90" t="s">
        <v>361</v>
      </c>
      <c r="AB41" s="21" t="s">
        <v>393</v>
      </c>
      <c r="AC41" s="235"/>
    </row>
    <row r="42" spans="1:29" s="1" customFormat="1" ht="78" customHeight="1">
      <c r="A42" s="250"/>
      <c r="B42" s="258"/>
      <c r="C42" s="213"/>
      <c r="D42" s="213"/>
      <c r="E42" s="229"/>
      <c r="F42" s="229"/>
      <c r="G42" s="213"/>
      <c r="H42" s="213"/>
      <c r="I42" s="213"/>
      <c r="J42" s="229"/>
      <c r="K42" s="284"/>
      <c r="L42" s="215"/>
      <c r="M42" s="218"/>
      <c r="N42" s="211"/>
      <c r="O42" s="21" t="s">
        <v>147</v>
      </c>
      <c r="P42" s="59">
        <v>1</v>
      </c>
      <c r="Q42" s="59">
        <v>1</v>
      </c>
      <c r="R42" s="59">
        <v>1</v>
      </c>
      <c r="S42" s="81">
        <f>R42/Q42</f>
        <v>1</v>
      </c>
      <c r="T42" s="211"/>
      <c r="U42" s="211"/>
      <c r="V42" s="211"/>
      <c r="W42" s="221"/>
      <c r="X42" s="221"/>
      <c r="Y42" s="166"/>
      <c r="Z42" s="91" t="s">
        <v>360</v>
      </c>
      <c r="AA42" s="90" t="s">
        <v>361</v>
      </c>
      <c r="AB42" s="93" t="s">
        <v>471</v>
      </c>
      <c r="AC42" s="235"/>
    </row>
    <row r="43" spans="1:29" s="1" customFormat="1" ht="108" customHeight="1">
      <c r="A43" s="250"/>
      <c r="B43" s="258"/>
      <c r="C43" s="213"/>
      <c r="D43" s="213"/>
      <c r="E43" s="229"/>
      <c r="F43" s="229"/>
      <c r="G43" s="213"/>
      <c r="H43" s="213"/>
      <c r="I43" s="213"/>
      <c r="J43" s="229"/>
      <c r="K43" s="284"/>
      <c r="L43" s="215"/>
      <c r="M43" s="218"/>
      <c r="N43" s="211"/>
      <c r="O43" s="21" t="s">
        <v>163</v>
      </c>
      <c r="P43" s="59">
        <v>1</v>
      </c>
      <c r="Q43" s="59">
        <v>1</v>
      </c>
      <c r="R43" s="59">
        <v>1</v>
      </c>
      <c r="S43" s="81">
        <f>R43/Q43</f>
        <v>1</v>
      </c>
      <c r="T43" s="211"/>
      <c r="U43" s="211"/>
      <c r="V43" s="211"/>
      <c r="W43" s="221"/>
      <c r="X43" s="221"/>
      <c r="Y43" s="166"/>
      <c r="Z43" s="91" t="s">
        <v>360</v>
      </c>
      <c r="AA43" s="90" t="s">
        <v>361</v>
      </c>
      <c r="AB43" s="21" t="s">
        <v>472</v>
      </c>
      <c r="AC43" s="235"/>
    </row>
    <row r="44" spans="1:29" s="1" customFormat="1" ht="84" customHeight="1">
      <c r="A44" s="250"/>
      <c r="B44" s="258"/>
      <c r="C44" s="213"/>
      <c r="D44" s="213"/>
      <c r="E44" s="229"/>
      <c r="F44" s="229"/>
      <c r="G44" s="213"/>
      <c r="H44" s="213"/>
      <c r="I44" s="213"/>
      <c r="J44" s="229"/>
      <c r="K44" s="284"/>
      <c r="L44" s="215"/>
      <c r="M44" s="218"/>
      <c r="N44" s="211"/>
      <c r="O44" s="21" t="s">
        <v>120</v>
      </c>
      <c r="P44" s="7">
        <v>0</v>
      </c>
      <c r="Q44" s="7">
        <v>2</v>
      </c>
      <c r="R44" s="7">
        <v>1</v>
      </c>
      <c r="S44" s="81">
        <f aca="true" t="shared" si="2" ref="S44:S52">R44/Q44</f>
        <v>0.5</v>
      </c>
      <c r="T44" s="211"/>
      <c r="U44" s="211"/>
      <c r="V44" s="211"/>
      <c r="W44" s="221"/>
      <c r="X44" s="221"/>
      <c r="Y44" s="166"/>
      <c r="Z44" s="91" t="s">
        <v>360</v>
      </c>
      <c r="AA44" s="90" t="s">
        <v>361</v>
      </c>
      <c r="AB44" s="21" t="s">
        <v>473</v>
      </c>
      <c r="AC44" s="235"/>
    </row>
    <row r="45" spans="1:29" s="1" customFormat="1" ht="87.75" customHeight="1">
      <c r="A45" s="250"/>
      <c r="B45" s="258"/>
      <c r="C45" s="213"/>
      <c r="D45" s="213"/>
      <c r="E45" s="229"/>
      <c r="F45" s="229"/>
      <c r="G45" s="213"/>
      <c r="H45" s="213"/>
      <c r="I45" s="213"/>
      <c r="J45" s="229"/>
      <c r="K45" s="284"/>
      <c r="L45" s="215"/>
      <c r="M45" s="218"/>
      <c r="N45" s="211"/>
      <c r="O45" s="21" t="s">
        <v>148</v>
      </c>
      <c r="P45" s="59">
        <v>1</v>
      </c>
      <c r="Q45" s="59">
        <v>1</v>
      </c>
      <c r="R45" s="59">
        <v>1</v>
      </c>
      <c r="S45" s="81">
        <f t="shared" si="2"/>
        <v>1</v>
      </c>
      <c r="T45" s="211"/>
      <c r="U45" s="211"/>
      <c r="V45" s="211"/>
      <c r="W45" s="221"/>
      <c r="X45" s="221"/>
      <c r="Y45" s="166"/>
      <c r="Z45" s="91" t="s">
        <v>360</v>
      </c>
      <c r="AA45" s="90" t="s">
        <v>361</v>
      </c>
      <c r="AB45" s="21" t="s">
        <v>395</v>
      </c>
      <c r="AC45" s="235"/>
    </row>
    <row r="46" spans="1:29" s="1" customFormat="1" ht="91.5" customHeight="1">
      <c r="A46" s="250"/>
      <c r="B46" s="258"/>
      <c r="C46" s="213"/>
      <c r="D46" s="213"/>
      <c r="E46" s="229"/>
      <c r="F46" s="229"/>
      <c r="G46" s="213"/>
      <c r="H46" s="213"/>
      <c r="I46" s="213"/>
      <c r="J46" s="229"/>
      <c r="K46" s="284"/>
      <c r="L46" s="215"/>
      <c r="M46" s="218"/>
      <c r="N46" s="211"/>
      <c r="O46" s="21" t="s">
        <v>228</v>
      </c>
      <c r="P46" s="59">
        <v>1</v>
      </c>
      <c r="Q46" s="59">
        <v>1</v>
      </c>
      <c r="R46" s="59">
        <v>1</v>
      </c>
      <c r="S46" s="81">
        <f t="shared" si="2"/>
        <v>1</v>
      </c>
      <c r="T46" s="211"/>
      <c r="U46" s="211"/>
      <c r="V46" s="211"/>
      <c r="W46" s="221"/>
      <c r="X46" s="221"/>
      <c r="Y46" s="166"/>
      <c r="Z46" s="91" t="s">
        <v>360</v>
      </c>
      <c r="AA46" s="90" t="s">
        <v>361</v>
      </c>
      <c r="AB46" s="21" t="s">
        <v>430</v>
      </c>
      <c r="AC46" s="235"/>
    </row>
    <row r="47" spans="1:29" s="1" customFormat="1" ht="104.25" customHeight="1">
      <c r="A47" s="250"/>
      <c r="B47" s="258"/>
      <c r="C47" s="213"/>
      <c r="D47" s="213"/>
      <c r="E47" s="229"/>
      <c r="F47" s="229"/>
      <c r="G47" s="213"/>
      <c r="H47" s="213"/>
      <c r="I47" s="213"/>
      <c r="J47" s="229"/>
      <c r="K47" s="284"/>
      <c r="L47" s="215"/>
      <c r="M47" s="218"/>
      <c r="N47" s="211"/>
      <c r="O47" s="21" t="s">
        <v>292</v>
      </c>
      <c r="P47" s="61">
        <v>0</v>
      </c>
      <c r="Q47" s="59">
        <v>0.05</v>
      </c>
      <c r="R47" s="59">
        <v>0</v>
      </c>
      <c r="S47" s="81">
        <f t="shared" si="2"/>
        <v>0</v>
      </c>
      <c r="T47" s="211"/>
      <c r="U47" s="211"/>
      <c r="V47" s="211"/>
      <c r="W47" s="221"/>
      <c r="X47" s="221"/>
      <c r="Y47" s="166"/>
      <c r="Z47" s="91" t="s">
        <v>360</v>
      </c>
      <c r="AA47" s="90" t="s">
        <v>361</v>
      </c>
      <c r="AB47" s="21" t="s">
        <v>394</v>
      </c>
      <c r="AC47" s="235"/>
    </row>
    <row r="48" spans="1:29" s="1" customFormat="1" ht="79.5" customHeight="1">
      <c r="A48" s="250"/>
      <c r="B48" s="258"/>
      <c r="C48" s="231"/>
      <c r="D48" s="231"/>
      <c r="E48" s="230"/>
      <c r="F48" s="230"/>
      <c r="G48" s="213"/>
      <c r="H48" s="231"/>
      <c r="I48" s="231"/>
      <c r="J48" s="230"/>
      <c r="K48" s="285"/>
      <c r="L48" s="216"/>
      <c r="M48" s="219"/>
      <c r="N48" s="208"/>
      <c r="O48" s="125" t="s">
        <v>291</v>
      </c>
      <c r="P48" s="61">
        <v>0</v>
      </c>
      <c r="Q48" s="59">
        <v>1</v>
      </c>
      <c r="R48" s="59">
        <v>1</v>
      </c>
      <c r="S48" s="81">
        <f t="shared" si="2"/>
        <v>1</v>
      </c>
      <c r="T48" s="208"/>
      <c r="U48" s="208"/>
      <c r="V48" s="208"/>
      <c r="W48" s="222"/>
      <c r="X48" s="222"/>
      <c r="Y48" s="167"/>
      <c r="Z48" s="91" t="s">
        <v>360</v>
      </c>
      <c r="AA48" s="90" t="s">
        <v>361</v>
      </c>
      <c r="AB48" s="124" t="s">
        <v>395</v>
      </c>
      <c r="AC48" s="234"/>
    </row>
    <row r="49" spans="1:29" s="1" customFormat="1" ht="133.5" customHeight="1">
      <c r="A49" s="250"/>
      <c r="B49" s="258"/>
      <c r="C49" s="210">
        <v>16</v>
      </c>
      <c r="D49" s="212" t="s">
        <v>65</v>
      </c>
      <c r="E49" s="210">
        <v>0</v>
      </c>
      <c r="F49" s="242">
        <v>0.8</v>
      </c>
      <c r="G49" s="213"/>
      <c r="H49" s="243" t="s">
        <v>69</v>
      </c>
      <c r="I49" s="254" t="s">
        <v>70</v>
      </c>
      <c r="J49" s="210">
        <v>0</v>
      </c>
      <c r="K49" s="241">
        <v>1</v>
      </c>
      <c r="L49" s="214" t="s">
        <v>187</v>
      </c>
      <c r="M49" s="217" t="s">
        <v>110</v>
      </c>
      <c r="N49" s="207" t="s">
        <v>186</v>
      </c>
      <c r="O49" s="93" t="s">
        <v>122</v>
      </c>
      <c r="P49" s="9">
        <v>0.7</v>
      </c>
      <c r="Q49" s="9">
        <v>0.3</v>
      </c>
      <c r="R49" s="9">
        <v>0.3</v>
      </c>
      <c r="S49" s="81">
        <f t="shared" si="2"/>
        <v>1</v>
      </c>
      <c r="T49" s="207" t="s">
        <v>69</v>
      </c>
      <c r="U49" s="207" t="s">
        <v>295</v>
      </c>
      <c r="V49" s="207" t="s">
        <v>296</v>
      </c>
      <c r="W49" s="151">
        <f>30000000</f>
        <v>30000000</v>
      </c>
      <c r="X49" s="151">
        <v>24000000</v>
      </c>
      <c r="Y49" s="154">
        <f>X49/W49</f>
        <v>0.8</v>
      </c>
      <c r="Z49" s="91" t="s">
        <v>360</v>
      </c>
      <c r="AA49" s="90" t="s">
        <v>361</v>
      </c>
      <c r="AB49" s="21" t="s">
        <v>396</v>
      </c>
      <c r="AC49" s="233" t="s">
        <v>101</v>
      </c>
    </row>
    <row r="50" spans="1:29" s="1" customFormat="1" ht="210.75" customHeight="1">
      <c r="A50" s="250"/>
      <c r="B50" s="258"/>
      <c r="C50" s="210"/>
      <c r="D50" s="213"/>
      <c r="E50" s="210"/>
      <c r="F50" s="242"/>
      <c r="G50" s="213"/>
      <c r="H50" s="244"/>
      <c r="I50" s="254"/>
      <c r="J50" s="210"/>
      <c r="K50" s="241"/>
      <c r="L50" s="215"/>
      <c r="M50" s="218"/>
      <c r="N50" s="211"/>
      <c r="O50" s="93" t="s">
        <v>123</v>
      </c>
      <c r="P50" s="9">
        <v>1</v>
      </c>
      <c r="Q50" s="9">
        <v>1</v>
      </c>
      <c r="R50" s="9">
        <v>1</v>
      </c>
      <c r="S50" s="81">
        <f t="shared" si="2"/>
        <v>1</v>
      </c>
      <c r="T50" s="211"/>
      <c r="U50" s="211"/>
      <c r="V50" s="211"/>
      <c r="W50" s="152"/>
      <c r="X50" s="152"/>
      <c r="Y50" s="155"/>
      <c r="Z50" s="91" t="s">
        <v>360</v>
      </c>
      <c r="AA50" s="90" t="s">
        <v>415</v>
      </c>
      <c r="AB50" s="21" t="s">
        <v>431</v>
      </c>
      <c r="AC50" s="235"/>
    </row>
    <row r="51" spans="1:29" s="1" customFormat="1" ht="150" customHeight="1">
      <c r="A51" s="250"/>
      <c r="B51" s="258"/>
      <c r="C51" s="210"/>
      <c r="D51" s="213"/>
      <c r="E51" s="210"/>
      <c r="F51" s="242"/>
      <c r="G51" s="213"/>
      <c r="H51" s="244"/>
      <c r="I51" s="254"/>
      <c r="J51" s="210"/>
      <c r="K51" s="241"/>
      <c r="L51" s="215"/>
      <c r="M51" s="218"/>
      <c r="N51" s="211"/>
      <c r="O51" s="93" t="s">
        <v>124</v>
      </c>
      <c r="P51" s="9">
        <v>0.5</v>
      </c>
      <c r="Q51" s="9">
        <v>0.5</v>
      </c>
      <c r="R51" s="9">
        <v>0.25</v>
      </c>
      <c r="S51" s="81">
        <f t="shared" si="2"/>
        <v>0.5</v>
      </c>
      <c r="T51" s="211"/>
      <c r="U51" s="211"/>
      <c r="V51" s="211"/>
      <c r="W51" s="152"/>
      <c r="X51" s="152"/>
      <c r="Y51" s="155"/>
      <c r="Z51" s="91" t="s">
        <v>360</v>
      </c>
      <c r="AA51" s="90" t="s">
        <v>415</v>
      </c>
      <c r="AB51" s="105" t="s">
        <v>397</v>
      </c>
      <c r="AC51" s="235"/>
    </row>
    <row r="52" spans="1:29" s="1" customFormat="1" ht="88.5" customHeight="1">
      <c r="A52" s="250"/>
      <c r="B52" s="258"/>
      <c r="C52" s="210"/>
      <c r="D52" s="213"/>
      <c r="E52" s="210"/>
      <c r="F52" s="242"/>
      <c r="G52" s="213"/>
      <c r="H52" s="244"/>
      <c r="I52" s="254"/>
      <c r="J52" s="210"/>
      <c r="K52" s="241"/>
      <c r="L52" s="215"/>
      <c r="M52" s="218"/>
      <c r="N52" s="211"/>
      <c r="O52" s="93" t="s">
        <v>125</v>
      </c>
      <c r="P52" s="9">
        <v>1</v>
      </c>
      <c r="Q52" s="9">
        <v>1</v>
      </c>
      <c r="R52" s="9">
        <v>0.7</v>
      </c>
      <c r="S52" s="81">
        <f t="shared" si="2"/>
        <v>0.7</v>
      </c>
      <c r="T52" s="211"/>
      <c r="U52" s="211"/>
      <c r="V52" s="211"/>
      <c r="W52" s="152"/>
      <c r="X52" s="152"/>
      <c r="Y52" s="155"/>
      <c r="Z52" s="91" t="s">
        <v>360</v>
      </c>
      <c r="AA52" s="90" t="s">
        <v>415</v>
      </c>
      <c r="AB52" s="123" t="s">
        <v>474</v>
      </c>
      <c r="AC52" s="235"/>
    </row>
    <row r="53" spans="1:29" s="1" customFormat="1" ht="72" customHeight="1">
      <c r="A53" s="250"/>
      <c r="B53" s="258"/>
      <c r="C53" s="212">
        <v>11</v>
      </c>
      <c r="D53" s="213"/>
      <c r="E53" s="212">
        <v>0</v>
      </c>
      <c r="F53" s="228">
        <v>0.8</v>
      </c>
      <c r="G53" s="213"/>
      <c r="H53" s="244"/>
      <c r="I53" s="255" t="s">
        <v>270</v>
      </c>
      <c r="J53" s="212">
        <v>0</v>
      </c>
      <c r="K53" s="246">
        <v>1</v>
      </c>
      <c r="L53" s="215"/>
      <c r="M53" s="218"/>
      <c r="N53" s="211"/>
      <c r="O53" s="93" t="s">
        <v>126</v>
      </c>
      <c r="P53" s="9">
        <v>0</v>
      </c>
      <c r="Q53" s="9">
        <v>0.01</v>
      </c>
      <c r="R53" s="82">
        <v>0.0025</v>
      </c>
      <c r="S53" s="81">
        <f>R53/Q53</f>
        <v>0.25</v>
      </c>
      <c r="T53" s="211"/>
      <c r="U53" s="211"/>
      <c r="V53" s="211"/>
      <c r="W53" s="152"/>
      <c r="X53" s="152"/>
      <c r="Y53" s="155"/>
      <c r="Z53" s="91" t="s">
        <v>360</v>
      </c>
      <c r="AA53" s="90" t="s">
        <v>415</v>
      </c>
      <c r="AB53" s="105" t="s">
        <v>497</v>
      </c>
      <c r="AC53" s="235"/>
    </row>
    <row r="54" spans="1:29" s="1" customFormat="1" ht="99.75" customHeight="1">
      <c r="A54" s="250"/>
      <c r="B54" s="258"/>
      <c r="C54" s="231"/>
      <c r="D54" s="213"/>
      <c r="E54" s="231"/>
      <c r="F54" s="230"/>
      <c r="G54" s="213"/>
      <c r="H54" s="244"/>
      <c r="I54" s="256"/>
      <c r="J54" s="231"/>
      <c r="K54" s="248"/>
      <c r="L54" s="215"/>
      <c r="M54" s="218"/>
      <c r="N54" s="211"/>
      <c r="O54" s="93" t="s">
        <v>149</v>
      </c>
      <c r="P54" s="9">
        <v>0</v>
      </c>
      <c r="Q54" s="9">
        <v>1</v>
      </c>
      <c r="R54" s="9">
        <v>1</v>
      </c>
      <c r="S54" s="81">
        <f>R54/Q54</f>
        <v>1</v>
      </c>
      <c r="T54" s="211"/>
      <c r="U54" s="211"/>
      <c r="V54" s="211"/>
      <c r="W54" s="152"/>
      <c r="X54" s="152"/>
      <c r="Y54" s="155"/>
      <c r="Z54" s="91" t="s">
        <v>360</v>
      </c>
      <c r="AA54" s="90" t="s">
        <v>415</v>
      </c>
      <c r="AB54" s="105" t="s">
        <v>475</v>
      </c>
      <c r="AC54" s="235"/>
    </row>
    <row r="55" spans="1:29" s="1" customFormat="1" ht="72" customHeight="1">
      <c r="A55" s="250"/>
      <c r="B55" s="258"/>
      <c r="C55" s="8">
        <v>11</v>
      </c>
      <c r="D55" s="213"/>
      <c r="E55" s="8">
        <v>0</v>
      </c>
      <c r="F55" s="10">
        <v>0.8</v>
      </c>
      <c r="G55" s="213"/>
      <c r="H55" s="244"/>
      <c r="I55" s="28" t="s">
        <v>271</v>
      </c>
      <c r="J55" s="8">
        <v>0</v>
      </c>
      <c r="K55" s="23">
        <v>1</v>
      </c>
      <c r="L55" s="215"/>
      <c r="M55" s="218"/>
      <c r="N55" s="211"/>
      <c r="O55" s="21" t="s">
        <v>164</v>
      </c>
      <c r="P55" s="9">
        <v>0.8</v>
      </c>
      <c r="Q55" s="9">
        <v>0.2</v>
      </c>
      <c r="R55" s="9">
        <v>0.2</v>
      </c>
      <c r="S55" s="81">
        <f aca="true" t="shared" si="3" ref="S55:S62">R55/Q55</f>
        <v>1</v>
      </c>
      <c r="T55" s="211"/>
      <c r="U55" s="211"/>
      <c r="V55" s="211"/>
      <c r="W55" s="152"/>
      <c r="X55" s="152"/>
      <c r="Y55" s="155"/>
      <c r="Z55" s="91" t="s">
        <v>360</v>
      </c>
      <c r="AA55" s="90" t="s">
        <v>361</v>
      </c>
      <c r="AB55" s="105" t="s">
        <v>398</v>
      </c>
      <c r="AC55" s="235"/>
    </row>
    <row r="56" spans="1:29" s="1" customFormat="1" ht="72" customHeight="1">
      <c r="A56" s="250"/>
      <c r="B56" s="258"/>
      <c r="C56" s="8">
        <v>11</v>
      </c>
      <c r="D56" s="213"/>
      <c r="E56" s="8">
        <v>0</v>
      </c>
      <c r="F56" s="10">
        <v>0.8</v>
      </c>
      <c r="G56" s="213"/>
      <c r="H56" s="244"/>
      <c r="I56" s="28" t="s">
        <v>272</v>
      </c>
      <c r="J56" s="8">
        <v>0</v>
      </c>
      <c r="K56" s="23">
        <v>1</v>
      </c>
      <c r="L56" s="215"/>
      <c r="M56" s="218"/>
      <c r="N56" s="211"/>
      <c r="O56" s="21" t="s">
        <v>272</v>
      </c>
      <c r="P56" s="17">
        <v>0</v>
      </c>
      <c r="Q56" s="17">
        <v>1</v>
      </c>
      <c r="R56" s="88">
        <v>0.3</v>
      </c>
      <c r="S56" s="81">
        <f t="shared" si="3"/>
        <v>0.3</v>
      </c>
      <c r="T56" s="211"/>
      <c r="U56" s="211"/>
      <c r="V56" s="211"/>
      <c r="W56" s="152"/>
      <c r="X56" s="152"/>
      <c r="Y56" s="155"/>
      <c r="Z56" s="91" t="s">
        <v>360</v>
      </c>
      <c r="AA56" s="90" t="s">
        <v>361</v>
      </c>
      <c r="AB56" s="104" t="s">
        <v>476</v>
      </c>
      <c r="AC56" s="235"/>
    </row>
    <row r="57" spans="1:29" s="1" customFormat="1" ht="72" customHeight="1">
      <c r="A57" s="250"/>
      <c r="B57" s="258"/>
      <c r="C57" s="8">
        <v>11</v>
      </c>
      <c r="D57" s="231"/>
      <c r="E57" s="8">
        <v>0</v>
      </c>
      <c r="F57" s="10">
        <v>0.8</v>
      </c>
      <c r="G57" s="213"/>
      <c r="H57" s="245"/>
      <c r="I57" s="28" t="s">
        <v>273</v>
      </c>
      <c r="J57" s="8">
        <v>0</v>
      </c>
      <c r="K57" s="23">
        <v>1</v>
      </c>
      <c r="L57" s="216"/>
      <c r="M57" s="219"/>
      <c r="N57" s="208"/>
      <c r="O57" s="21" t="s">
        <v>273</v>
      </c>
      <c r="P57" s="17">
        <v>0</v>
      </c>
      <c r="Q57" s="17">
        <v>1</v>
      </c>
      <c r="R57" s="88">
        <v>0.5</v>
      </c>
      <c r="S57" s="81">
        <f t="shared" si="3"/>
        <v>0.5</v>
      </c>
      <c r="T57" s="208"/>
      <c r="U57" s="208"/>
      <c r="V57" s="208"/>
      <c r="W57" s="153"/>
      <c r="X57" s="153"/>
      <c r="Y57" s="156"/>
      <c r="Z57" s="91" t="s">
        <v>360</v>
      </c>
      <c r="AA57" s="90" t="s">
        <v>361</v>
      </c>
      <c r="AB57" s="106" t="s">
        <v>399</v>
      </c>
      <c r="AC57" s="234"/>
    </row>
    <row r="58" spans="1:29" s="1" customFormat="1" ht="130.5" customHeight="1">
      <c r="A58" s="250"/>
      <c r="B58" s="258"/>
      <c r="C58" s="210">
        <v>16</v>
      </c>
      <c r="D58" s="210" t="s">
        <v>65</v>
      </c>
      <c r="E58" s="210">
        <v>0</v>
      </c>
      <c r="F58" s="242">
        <v>0.7</v>
      </c>
      <c r="G58" s="213"/>
      <c r="H58" s="243" t="s">
        <v>69</v>
      </c>
      <c r="I58" s="254" t="s">
        <v>190</v>
      </c>
      <c r="J58" s="210">
        <v>0</v>
      </c>
      <c r="K58" s="241">
        <v>1</v>
      </c>
      <c r="L58" s="209" t="s">
        <v>189</v>
      </c>
      <c r="M58" s="206" t="s">
        <v>111</v>
      </c>
      <c r="N58" s="205" t="s">
        <v>188</v>
      </c>
      <c r="O58" s="21" t="s">
        <v>229</v>
      </c>
      <c r="P58" s="9">
        <v>0</v>
      </c>
      <c r="Q58" s="9">
        <v>0.5</v>
      </c>
      <c r="R58" s="9">
        <v>0.5</v>
      </c>
      <c r="S58" s="81">
        <f t="shared" si="3"/>
        <v>1</v>
      </c>
      <c r="T58" s="205" t="s">
        <v>69</v>
      </c>
      <c r="U58" s="205" t="s">
        <v>297</v>
      </c>
      <c r="V58" s="205" t="s">
        <v>296</v>
      </c>
      <c r="W58" s="149">
        <v>1236513933</v>
      </c>
      <c r="X58" s="149">
        <v>9900000</v>
      </c>
      <c r="Y58" s="150">
        <f>X58/W58</f>
        <v>0.008006379657996138</v>
      </c>
      <c r="Z58" s="91" t="s">
        <v>360</v>
      </c>
      <c r="AA58" s="90" t="s">
        <v>361</v>
      </c>
      <c r="AB58" s="105" t="s">
        <v>401</v>
      </c>
      <c r="AC58" s="232" t="s">
        <v>101</v>
      </c>
    </row>
    <row r="59" spans="1:29" s="1" customFormat="1" ht="145.5" customHeight="1">
      <c r="A59" s="250"/>
      <c r="B59" s="258"/>
      <c r="C59" s="210"/>
      <c r="D59" s="210"/>
      <c r="E59" s="210"/>
      <c r="F59" s="242"/>
      <c r="G59" s="213"/>
      <c r="H59" s="244"/>
      <c r="I59" s="254"/>
      <c r="J59" s="210"/>
      <c r="K59" s="241"/>
      <c r="L59" s="209"/>
      <c r="M59" s="206"/>
      <c r="N59" s="205"/>
      <c r="O59" s="21" t="s">
        <v>230</v>
      </c>
      <c r="P59" s="7">
        <v>0</v>
      </c>
      <c r="Q59" s="9">
        <v>0.5</v>
      </c>
      <c r="R59" s="9">
        <v>0.5</v>
      </c>
      <c r="S59" s="81">
        <f t="shared" si="3"/>
        <v>1</v>
      </c>
      <c r="T59" s="205"/>
      <c r="U59" s="205"/>
      <c r="V59" s="205"/>
      <c r="W59" s="149"/>
      <c r="X59" s="149"/>
      <c r="Y59" s="150"/>
      <c r="Z59" s="91" t="s">
        <v>360</v>
      </c>
      <c r="AA59" s="90" t="s">
        <v>361</v>
      </c>
      <c r="AB59" s="105" t="s">
        <v>432</v>
      </c>
      <c r="AC59" s="232"/>
    </row>
    <row r="60" spans="1:29" s="1" customFormat="1" ht="67.5" customHeight="1">
      <c r="A60" s="250"/>
      <c r="B60" s="258"/>
      <c r="C60" s="210"/>
      <c r="D60" s="210"/>
      <c r="E60" s="210"/>
      <c r="F60" s="242"/>
      <c r="G60" s="213"/>
      <c r="H60" s="244"/>
      <c r="I60" s="254"/>
      <c r="J60" s="210"/>
      <c r="K60" s="241"/>
      <c r="L60" s="209"/>
      <c r="M60" s="206"/>
      <c r="N60" s="205"/>
      <c r="O60" s="21" t="s">
        <v>231</v>
      </c>
      <c r="P60" s="7">
        <v>0</v>
      </c>
      <c r="Q60" s="9">
        <v>0.3</v>
      </c>
      <c r="R60" s="9">
        <v>0.25</v>
      </c>
      <c r="S60" s="81">
        <f t="shared" si="3"/>
        <v>0.8333333333333334</v>
      </c>
      <c r="T60" s="205"/>
      <c r="U60" s="205"/>
      <c r="V60" s="205"/>
      <c r="W60" s="149"/>
      <c r="X60" s="149"/>
      <c r="Y60" s="150"/>
      <c r="Z60" s="91" t="s">
        <v>360</v>
      </c>
      <c r="AA60" s="90" t="s">
        <v>361</v>
      </c>
      <c r="AB60" s="21" t="s">
        <v>433</v>
      </c>
      <c r="AC60" s="232"/>
    </row>
    <row r="61" spans="1:29" s="1" customFormat="1" ht="81" customHeight="1">
      <c r="A61" s="250"/>
      <c r="B61" s="258"/>
      <c r="C61" s="210"/>
      <c r="D61" s="210"/>
      <c r="E61" s="210"/>
      <c r="F61" s="242"/>
      <c r="G61" s="213"/>
      <c r="H61" s="244"/>
      <c r="I61" s="254"/>
      <c r="J61" s="210"/>
      <c r="K61" s="241"/>
      <c r="L61" s="209"/>
      <c r="M61" s="206"/>
      <c r="N61" s="205"/>
      <c r="O61" s="21" t="s">
        <v>232</v>
      </c>
      <c r="P61" s="7">
        <v>0</v>
      </c>
      <c r="Q61" s="9">
        <v>1</v>
      </c>
      <c r="R61" s="9">
        <v>1</v>
      </c>
      <c r="S61" s="81">
        <f t="shared" si="3"/>
        <v>1</v>
      </c>
      <c r="T61" s="205"/>
      <c r="U61" s="205"/>
      <c r="V61" s="205"/>
      <c r="W61" s="149"/>
      <c r="X61" s="149"/>
      <c r="Y61" s="150"/>
      <c r="Z61" s="91" t="s">
        <v>360</v>
      </c>
      <c r="AA61" s="90" t="s">
        <v>361</v>
      </c>
      <c r="AB61" s="21" t="s">
        <v>477</v>
      </c>
      <c r="AC61" s="232"/>
    </row>
    <row r="62" spans="1:29" s="1" customFormat="1" ht="131.25" customHeight="1">
      <c r="A62" s="250"/>
      <c r="B62" s="258"/>
      <c r="C62" s="8">
        <v>16</v>
      </c>
      <c r="D62" s="8" t="s">
        <v>65</v>
      </c>
      <c r="E62" s="8">
        <v>0</v>
      </c>
      <c r="F62" s="10">
        <v>0.8</v>
      </c>
      <c r="G62" s="213"/>
      <c r="H62" s="245"/>
      <c r="I62" s="27" t="s">
        <v>71</v>
      </c>
      <c r="J62" s="8">
        <v>0</v>
      </c>
      <c r="K62" s="23">
        <v>1</v>
      </c>
      <c r="L62" s="209"/>
      <c r="M62" s="206"/>
      <c r="N62" s="205"/>
      <c r="O62" s="21" t="s">
        <v>285</v>
      </c>
      <c r="P62" s="7">
        <v>0</v>
      </c>
      <c r="Q62" s="9">
        <v>0.05</v>
      </c>
      <c r="R62" s="9">
        <v>0.02</v>
      </c>
      <c r="S62" s="81">
        <f t="shared" si="3"/>
        <v>0.39999999999999997</v>
      </c>
      <c r="T62" s="205"/>
      <c r="U62" s="205"/>
      <c r="V62" s="205"/>
      <c r="W62" s="149"/>
      <c r="X62" s="149"/>
      <c r="Y62" s="150"/>
      <c r="Z62" s="91" t="s">
        <v>360</v>
      </c>
      <c r="AA62" s="90" t="s">
        <v>361</v>
      </c>
      <c r="AB62" s="21" t="s">
        <v>402</v>
      </c>
      <c r="AC62" s="232"/>
    </row>
    <row r="63" spans="1:29" s="1" customFormat="1" ht="228.75" customHeight="1">
      <c r="A63" s="250"/>
      <c r="B63" s="258"/>
      <c r="C63" s="210">
        <v>16</v>
      </c>
      <c r="D63" s="210" t="s">
        <v>65</v>
      </c>
      <c r="E63" s="210">
        <v>0</v>
      </c>
      <c r="F63" s="242">
        <v>0.8</v>
      </c>
      <c r="G63" s="213"/>
      <c r="H63" s="254" t="s">
        <v>69</v>
      </c>
      <c r="I63" s="254" t="s">
        <v>72</v>
      </c>
      <c r="J63" s="210">
        <v>0</v>
      </c>
      <c r="K63" s="241">
        <v>1</v>
      </c>
      <c r="L63" s="209" t="s">
        <v>192</v>
      </c>
      <c r="M63" s="206" t="s">
        <v>219</v>
      </c>
      <c r="N63" s="205" t="s">
        <v>191</v>
      </c>
      <c r="O63" s="21" t="s">
        <v>220</v>
      </c>
      <c r="P63" s="9">
        <v>0</v>
      </c>
      <c r="Q63" s="9">
        <v>1</v>
      </c>
      <c r="R63" s="9">
        <v>1</v>
      </c>
      <c r="S63" s="81">
        <f aca="true" t="shared" si="4" ref="S63:S86">R63/Q63</f>
        <v>1</v>
      </c>
      <c r="T63" s="205" t="s">
        <v>69</v>
      </c>
      <c r="U63" s="205" t="s">
        <v>298</v>
      </c>
      <c r="V63" s="205" t="s">
        <v>296</v>
      </c>
      <c r="W63" s="149">
        <f>30000000</f>
        <v>30000000</v>
      </c>
      <c r="X63" s="149">
        <v>26400000</v>
      </c>
      <c r="Y63" s="150">
        <f>X63/W63</f>
        <v>0.88</v>
      </c>
      <c r="Z63" s="91" t="s">
        <v>360</v>
      </c>
      <c r="AA63" s="90" t="s">
        <v>361</v>
      </c>
      <c r="AB63" s="21" t="s">
        <v>417</v>
      </c>
      <c r="AC63" s="232" t="s">
        <v>101</v>
      </c>
    </row>
    <row r="64" spans="1:29" s="1" customFormat="1" ht="99.75" customHeight="1">
      <c r="A64" s="250"/>
      <c r="B64" s="258"/>
      <c r="C64" s="210"/>
      <c r="D64" s="210"/>
      <c r="E64" s="210"/>
      <c r="F64" s="242"/>
      <c r="G64" s="213"/>
      <c r="H64" s="254"/>
      <c r="I64" s="254"/>
      <c r="J64" s="210"/>
      <c r="K64" s="241"/>
      <c r="L64" s="209"/>
      <c r="M64" s="206"/>
      <c r="N64" s="205"/>
      <c r="O64" s="21" t="s">
        <v>233</v>
      </c>
      <c r="P64" s="9">
        <v>0</v>
      </c>
      <c r="Q64" s="9">
        <v>1</v>
      </c>
      <c r="R64" s="9">
        <v>1</v>
      </c>
      <c r="S64" s="81">
        <f t="shared" si="4"/>
        <v>1</v>
      </c>
      <c r="T64" s="205"/>
      <c r="U64" s="205"/>
      <c r="V64" s="205"/>
      <c r="W64" s="149"/>
      <c r="X64" s="149"/>
      <c r="Y64" s="150"/>
      <c r="Z64" s="91" t="s">
        <v>360</v>
      </c>
      <c r="AA64" s="90" t="s">
        <v>415</v>
      </c>
      <c r="AB64" s="21" t="s">
        <v>434</v>
      </c>
      <c r="AC64" s="232"/>
    </row>
    <row r="65" spans="1:29" s="1" customFormat="1" ht="126.75" customHeight="1">
      <c r="A65" s="250"/>
      <c r="B65" s="258"/>
      <c r="C65" s="210">
        <v>16</v>
      </c>
      <c r="D65" s="210" t="s">
        <v>65</v>
      </c>
      <c r="E65" s="210">
        <v>0</v>
      </c>
      <c r="F65" s="242">
        <v>1</v>
      </c>
      <c r="G65" s="213"/>
      <c r="H65" s="243" t="s">
        <v>73</v>
      </c>
      <c r="I65" s="254" t="s">
        <v>74</v>
      </c>
      <c r="J65" s="210">
        <v>1</v>
      </c>
      <c r="K65" s="241">
        <v>11</v>
      </c>
      <c r="L65" s="209" t="s">
        <v>194</v>
      </c>
      <c r="M65" s="206" t="s">
        <v>150</v>
      </c>
      <c r="N65" s="205" t="s">
        <v>193</v>
      </c>
      <c r="O65" s="21" t="s">
        <v>234</v>
      </c>
      <c r="P65" s="9">
        <v>0</v>
      </c>
      <c r="Q65" s="9">
        <v>1</v>
      </c>
      <c r="R65" s="9">
        <v>0.3</v>
      </c>
      <c r="S65" s="81">
        <f t="shared" si="4"/>
        <v>0.3</v>
      </c>
      <c r="T65" s="205" t="s">
        <v>73</v>
      </c>
      <c r="U65" s="279" t="s">
        <v>299</v>
      </c>
      <c r="V65" s="205" t="s">
        <v>296</v>
      </c>
      <c r="W65" s="149">
        <f>15000000</f>
        <v>15000000</v>
      </c>
      <c r="X65" s="149">
        <v>12000000</v>
      </c>
      <c r="Y65" s="150">
        <f>X65/W65</f>
        <v>0.8</v>
      </c>
      <c r="Z65" s="91" t="s">
        <v>360</v>
      </c>
      <c r="AA65" s="90" t="s">
        <v>415</v>
      </c>
      <c r="AB65" s="21" t="s">
        <v>435</v>
      </c>
      <c r="AC65" s="232" t="s">
        <v>101</v>
      </c>
    </row>
    <row r="66" spans="1:29" s="1" customFormat="1" ht="97.5" customHeight="1">
      <c r="A66" s="250"/>
      <c r="B66" s="258"/>
      <c r="C66" s="210"/>
      <c r="D66" s="210"/>
      <c r="E66" s="210"/>
      <c r="F66" s="242"/>
      <c r="G66" s="213"/>
      <c r="H66" s="244"/>
      <c r="I66" s="254"/>
      <c r="J66" s="210"/>
      <c r="K66" s="241"/>
      <c r="L66" s="209"/>
      <c r="M66" s="206"/>
      <c r="N66" s="205"/>
      <c r="O66" s="21" t="s">
        <v>235</v>
      </c>
      <c r="P66" s="9">
        <v>0</v>
      </c>
      <c r="Q66" s="9">
        <v>1</v>
      </c>
      <c r="R66" s="9">
        <v>0.4</v>
      </c>
      <c r="S66" s="81">
        <f t="shared" si="4"/>
        <v>0.4</v>
      </c>
      <c r="T66" s="205"/>
      <c r="U66" s="205"/>
      <c r="V66" s="205"/>
      <c r="W66" s="149"/>
      <c r="X66" s="149"/>
      <c r="Y66" s="150"/>
      <c r="Z66" s="91" t="s">
        <v>360</v>
      </c>
      <c r="AA66" s="90" t="s">
        <v>415</v>
      </c>
      <c r="AB66" s="21" t="s">
        <v>436</v>
      </c>
      <c r="AC66" s="232"/>
    </row>
    <row r="67" spans="1:29" s="1" customFormat="1" ht="204" customHeight="1">
      <c r="A67" s="250"/>
      <c r="B67" s="258"/>
      <c r="C67" s="210"/>
      <c r="D67" s="210"/>
      <c r="E67" s="210"/>
      <c r="F67" s="242"/>
      <c r="G67" s="213"/>
      <c r="H67" s="244"/>
      <c r="I67" s="254"/>
      <c r="J67" s="210"/>
      <c r="K67" s="241"/>
      <c r="L67" s="209"/>
      <c r="M67" s="206"/>
      <c r="N67" s="205"/>
      <c r="O67" s="21" t="s">
        <v>236</v>
      </c>
      <c r="P67" s="9">
        <v>0</v>
      </c>
      <c r="Q67" s="9">
        <v>1</v>
      </c>
      <c r="R67" s="9">
        <v>0.4</v>
      </c>
      <c r="S67" s="81">
        <f t="shared" si="4"/>
        <v>0.4</v>
      </c>
      <c r="T67" s="205"/>
      <c r="U67" s="205"/>
      <c r="V67" s="205"/>
      <c r="W67" s="149"/>
      <c r="X67" s="149"/>
      <c r="Y67" s="150"/>
      <c r="Z67" s="91" t="s">
        <v>360</v>
      </c>
      <c r="AA67" s="90" t="s">
        <v>361</v>
      </c>
      <c r="AB67" s="21" t="s">
        <v>437</v>
      </c>
      <c r="AC67" s="232"/>
    </row>
    <row r="68" spans="1:29" s="1" customFormat="1" ht="108" customHeight="1">
      <c r="A68" s="250"/>
      <c r="B68" s="258"/>
      <c r="C68" s="210"/>
      <c r="D68" s="210"/>
      <c r="E68" s="210"/>
      <c r="F68" s="242"/>
      <c r="G68" s="213"/>
      <c r="H68" s="244"/>
      <c r="I68" s="254"/>
      <c r="J68" s="210"/>
      <c r="K68" s="241"/>
      <c r="L68" s="209"/>
      <c r="M68" s="206"/>
      <c r="N68" s="205"/>
      <c r="O68" s="21" t="s">
        <v>237</v>
      </c>
      <c r="P68" s="9">
        <v>0</v>
      </c>
      <c r="Q68" s="9">
        <v>1</v>
      </c>
      <c r="R68" s="9">
        <v>0</v>
      </c>
      <c r="S68" s="81">
        <f t="shared" si="4"/>
        <v>0</v>
      </c>
      <c r="T68" s="205"/>
      <c r="U68" s="205"/>
      <c r="V68" s="205"/>
      <c r="W68" s="149"/>
      <c r="X68" s="149"/>
      <c r="Y68" s="150"/>
      <c r="Z68" s="91" t="s">
        <v>360</v>
      </c>
      <c r="AA68" s="90" t="s">
        <v>361</v>
      </c>
      <c r="AB68" s="133" t="s">
        <v>438</v>
      </c>
      <c r="AC68" s="232"/>
    </row>
    <row r="69" spans="1:29" s="1" customFormat="1" ht="80.25" customHeight="1">
      <c r="A69" s="250"/>
      <c r="B69" s="258"/>
      <c r="C69" s="210"/>
      <c r="D69" s="210"/>
      <c r="E69" s="210"/>
      <c r="F69" s="242"/>
      <c r="G69" s="213"/>
      <c r="H69" s="244"/>
      <c r="I69" s="254"/>
      <c r="J69" s="210"/>
      <c r="K69" s="241"/>
      <c r="L69" s="209"/>
      <c r="M69" s="206"/>
      <c r="N69" s="205"/>
      <c r="O69" s="21" t="s">
        <v>238</v>
      </c>
      <c r="P69" s="9">
        <v>0</v>
      </c>
      <c r="Q69" s="9">
        <v>1</v>
      </c>
      <c r="R69" s="9">
        <v>0.05</v>
      </c>
      <c r="S69" s="81">
        <f t="shared" si="4"/>
        <v>0.05</v>
      </c>
      <c r="T69" s="205"/>
      <c r="U69" s="205"/>
      <c r="V69" s="205"/>
      <c r="W69" s="149"/>
      <c r="X69" s="149"/>
      <c r="Y69" s="150"/>
      <c r="Z69" s="91" t="s">
        <v>360</v>
      </c>
      <c r="AA69" s="90" t="s">
        <v>361</v>
      </c>
      <c r="AB69" s="21" t="s">
        <v>403</v>
      </c>
      <c r="AC69" s="232"/>
    </row>
    <row r="70" spans="1:29" s="1" customFormat="1" ht="102.75" customHeight="1">
      <c r="A70" s="250"/>
      <c r="B70" s="258"/>
      <c r="C70" s="210"/>
      <c r="D70" s="210"/>
      <c r="E70" s="210"/>
      <c r="F70" s="242"/>
      <c r="G70" s="213"/>
      <c r="H70" s="244"/>
      <c r="I70" s="254"/>
      <c r="J70" s="210"/>
      <c r="K70" s="241"/>
      <c r="L70" s="209"/>
      <c r="M70" s="206"/>
      <c r="N70" s="205"/>
      <c r="O70" s="93" t="s">
        <v>239</v>
      </c>
      <c r="P70" s="9">
        <v>0</v>
      </c>
      <c r="Q70" s="9">
        <v>1</v>
      </c>
      <c r="R70" s="9">
        <v>0</v>
      </c>
      <c r="S70" s="81">
        <f t="shared" si="4"/>
        <v>0</v>
      </c>
      <c r="T70" s="205"/>
      <c r="U70" s="205"/>
      <c r="V70" s="205"/>
      <c r="W70" s="149"/>
      <c r="X70" s="149"/>
      <c r="Y70" s="150"/>
      <c r="Z70" s="91" t="s">
        <v>360</v>
      </c>
      <c r="AA70" s="90" t="s">
        <v>361</v>
      </c>
      <c r="AB70" s="21" t="s">
        <v>403</v>
      </c>
      <c r="AC70" s="232"/>
    </row>
    <row r="71" spans="1:29" s="1" customFormat="1" ht="84.75" customHeight="1">
      <c r="A71" s="250"/>
      <c r="B71" s="258"/>
      <c r="C71" s="210">
        <v>16</v>
      </c>
      <c r="D71" s="210" t="s">
        <v>65</v>
      </c>
      <c r="E71" s="210">
        <v>0</v>
      </c>
      <c r="F71" s="242">
        <v>0.8</v>
      </c>
      <c r="G71" s="213"/>
      <c r="H71" s="244"/>
      <c r="I71" s="254" t="s">
        <v>75</v>
      </c>
      <c r="J71" s="210">
        <v>1</v>
      </c>
      <c r="K71" s="241">
        <v>1</v>
      </c>
      <c r="L71" s="209"/>
      <c r="M71" s="206"/>
      <c r="N71" s="205"/>
      <c r="O71" s="93" t="s">
        <v>240</v>
      </c>
      <c r="P71" s="9">
        <v>0</v>
      </c>
      <c r="Q71" s="9">
        <v>1</v>
      </c>
      <c r="R71" s="9">
        <v>0</v>
      </c>
      <c r="S71" s="81">
        <f t="shared" si="4"/>
        <v>0</v>
      </c>
      <c r="T71" s="205"/>
      <c r="U71" s="205"/>
      <c r="V71" s="205"/>
      <c r="W71" s="149"/>
      <c r="X71" s="149"/>
      <c r="Y71" s="150"/>
      <c r="Z71" s="91" t="s">
        <v>360</v>
      </c>
      <c r="AA71" s="90" t="s">
        <v>361</v>
      </c>
      <c r="AB71" s="21" t="s">
        <v>403</v>
      </c>
      <c r="AC71" s="232"/>
    </row>
    <row r="72" spans="1:29" s="1" customFormat="1" ht="108" customHeight="1">
      <c r="A72" s="250"/>
      <c r="B72" s="258"/>
      <c r="C72" s="210"/>
      <c r="D72" s="210"/>
      <c r="E72" s="210"/>
      <c r="F72" s="242"/>
      <c r="G72" s="213"/>
      <c r="H72" s="244"/>
      <c r="I72" s="254"/>
      <c r="J72" s="210"/>
      <c r="K72" s="241"/>
      <c r="L72" s="209"/>
      <c r="M72" s="206"/>
      <c r="N72" s="205"/>
      <c r="O72" s="93" t="s">
        <v>241</v>
      </c>
      <c r="P72" s="9">
        <v>0</v>
      </c>
      <c r="Q72" s="9">
        <v>1</v>
      </c>
      <c r="R72" s="9">
        <v>0</v>
      </c>
      <c r="S72" s="81">
        <f t="shared" si="4"/>
        <v>0</v>
      </c>
      <c r="T72" s="205"/>
      <c r="U72" s="205"/>
      <c r="V72" s="205"/>
      <c r="W72" s="149"/>
      <c r="X72" s="149"/>
      <c r="Y72" s="150"/>
      <c r="Z72" s="91" t="s">
        <v>360</v>
      </c>
      <c r="AA72" s="90" t="s">
        <v>361</v>
      </c>
      <c r="AB72" s="21" t="s">
        <v>403</v>
      </c>
      <c r="AC72" s="232"/>
    </row>
    <row r="73" spans="1:29" s="1" customFormat="1" ht="111" customHeight="1">
      <c r="A73" s="250"/>
      <c r="B73" s="258"/>
      <c r="C73" s="210"/>
      <c r="D73" s="210"/>
      <c r="E73" s="210"/>
      <c r="F73" s="242"/>
      <c r="G73" s="213"/>
      <c r="H73" s="244"/>
      <c r="I73" s="254"/>
      <c r="J73" s="210"/>
      <c r="K73" s="241"/>
      <c r="L73" s="209"/>
      <c r="M73" s="206"/>
      <c r="N73" s="205"/>
      <c r="O73" s="93" t="s">
        <v>254</v>
      </c>
      <c r="P73" s="9">
        <v>0.1</v>
      </c>
      <c r="Q73" s="9">
        <v>0.2</v>
      </c>
      <c r="R73" s="9">
        <v>0</v>
      </c>
      <c r="S73" s="81">
        <f t="shared" si="4"/>
        <v>0</v>
      </c>
      <c r="T73" s="205"/>
      <c r="U73" s="205"/>
      <c r="V73" s="205"/>
      <c r="W73" s="149"/>
      <c r="X73" s="149"/>
      <c r="Y73" s="150"/>
      <c r="Z73" s="91" t="s">
        <v>360</v>
      </c>
      <c r="AA73" s="90" t="s">
        <v>361</v>
      </c>
      <c r="AB73" s="21" t="s">
        <v>403</v>
      </c>
      <c r="AC73" s="232"/>
    </row>
    <row r="74" spans="1:29" s="1" customFormat="1" ht="65.25" customHeight="1">
      <c r="A74" s="250"/>
      <c r="B74" s="258"/>
      <c r="C74" s="210"/>
      <c r="D74" s="210"/>
      <c r="E74" s="210"/>
      <c r="F74" s="242"/>
      <c r="G74" s="213"/>
      <c r="H74" s="244"/>
      <c r="I74" s="254"/>
      <c r="J74" s="210"/>
      <c r="K74" s="241"/>
      <c r="L74" s="209"/>
      <c r="M74" s="206"/>
      <c r="N74" s="205"/>
      <c r="O74" s="93" t="s">
        <v>255</v>
      </c>
      <c r="P74" s="9">
        <v>0.1</v>
      </c>
      <c r="Q74" s="9">
        <v>0.2</v>
      </c>
      <c r="R74" s="9">
        <v>0</v>
      </c>
      <c r="S74" s="81">
        <f t="shared" si="4"/>
        <v>0</v>
      </c>
      <c r="T74" s="205"/>
      <c r="U74" s="205"/>
      <c r="V74" s="205"/>
      <c r="W74" s="149"/>
      <c r="X74" s="149"/>
      <c r="Y74" s="150"/>
      <c r="Z74" s="91" t="s">
        <v>360</v>
      </c>
      <c r="AA74" s="90" t="s">
        <v>361</v>
      </c>
      <c r="AB74" s="21" t="s">
        <v>403</v>
      </c>
      <c r="AC74" s="232"/>
    </row>
    <row r="75" spans="1:29" s="1" customFormat="1" ht="111.75" customHeight="1">
      <c r="A75" s="250"/>
      <c r="B75" s="258"/>
      <c r="C75" s="210"/>
      <c r="D75" s="210"/>
      <c r="E75" s="210"/>
      <c r="F75" s="242"/>
      <c r="G75" s="213"/>
      <c r="H75" s="245"/>
      <c r="I75" s="254"/>
      <c r="J75" s="210"/>
      <c r="K75" s="241"/>
      <c r="L75" s="209"/>
      <c r="M75" s="206"/>
      <c r="N75" s="205"/>
      <c r="O75" s="21" t="s">
        <v>256</v>
      </c>
      <c r="P75" s="9">
        <v>0.1</v>
      </c>
      <c r="Q75" s="9">
        <v>1</v>
      </c>
      <c r="R75" s="9">
        <v>1</v>
      </c>
      <c r="S75" s="81">
        <f t="shared" si="4"/>
        <v>1</v>
      </c>
      <c r="T75" s="205"/>
      <c r="U75" s="205"/>
      <c r="V75" s="205"/>
      <c r="W75" s="149"/>
      <c r="X75" s="149"/>
      <c r="Y75" s="150"/>
      <c r="Z75" s="91" t="s">
        <v>360</v>
      </c>
      <c r="AA75" s="90" t="s">
        <v>361</v>
      </c>
      <c r="AB75" s="21" t="s">
        <v>439</v>
      </c>
      <c r="AC75" s="232"/>
    </row>
    <row r="76" spans="1:29" s="1" customFormat="1" ht="91.5" customHeight="1">
      <c r="A76" s="250"/>
      <c r="B76" s="258"/>
      <c r="C76" s="210">
        <v>16</v>
      </c>
      <c r="D76" s="210" t="s">
        <v>65</v>
      </c>
      <c r="E76" s="210">
        <v>0</v>
      </c>
      <c r="F76" s="242">
        <v>0.8</v>
      </c>
      <c r="G76" s="213"/>
      <c r="H76" s="243" t="s">
        <v>73</v>
      </c>
      <c r="I76" s="254" t="s">
        <v>261</v>
      </c>
      <c r="J76" s="210">
        <v>0</v>
      </c>
      <c r="K76" s="241">
        <v>1</v>
      </c>
      <c r="L76" s="214" t="s">
        <v>196</v>
      </c>
      <c r="M76" s="217" t="s">
        <v>112</v>
      </c>
      <c r="N76" s="207" t="s">
        <v>195</v>
      </c>
      <c r="O76" s="21" t="s">
        <v>130</v>
      </c>
      <c r="P76" s="9">
        <v>0.2</v>
      </c>
      <c r="Q76" s="9">
        <v>0.6</v>
      </c>
      <c r="R76" s="9">
        <v>0.6</v>
      </c>
      <c r="S76" s="81">
        <f t="shared" si="4"/>
        <v>1</v>
      </c>
      <c r="T76" s="207" t="s">
        <v>73</v>
      </c>
      <c r="U76" s="207" t="s">
        <v>300</v>
      </c>
      <c r="V76" s="207" t="s">
        <v>301</v>
      </c>
      <c r="W76" s="151">
        <v>862371616</v>
      </c>
      <c r="X76" s="151">
        <v>842371616</v>
      </c>
      <c r="Y76" s="154">
        <f>X76/W76</f>
        <v>0.9768081420713179</v>
      </c>
      <c r="Z76" s="91" t="s">
        <v>360</v>
      </c>
      <c r="AA76" s="90" t="s">
        <v>361</v>
      </c>
      <c r="AB76" s="21" t="s">
        <v>440</v>
      </c>
      <c r="AC76" s="233" t="s">
        <v>101</v>
      </c>
    </row>
    <row r="77" spans="1:29" s="1" customFormat="1" ht="88.5" customHeight="1">
      <c r="A77" s="250"/>
      <c r="B77" s="258"/>
      <c r="C77" s="210"/>
      <c r="D77" s="210"/>
      <c r="E77" s="210"/>
      <c r="F77" s="242"/>
      <c r="G77" s="213"/>
      <c r="H77" s="244"/>
      <c r="I77" s="254"/>
      <c r="J77" s="210"/>
      <c r="K77" s="241"/>
      <c r="L77" s="215"/>
      <c r="M77" s="218"/>
      <c r="N77" s="211"/>
      <c r="O77" s="21" t="s">
        <v>153</v>
      </c>
      <c r="P77" s="9">
        <v>0.2</v>
      </c>
      <c r="Q77" s="9">
        <v>0.4</v>
      </c>
      <c r="R77" s="9">
        <v>0.4</v>
      </c>
      <c r="S77" s="81">
        <f t="shared" si="4"/>
        <v>1</v>
      </c>
      <c r="T77" s="211"/>
      <c r="U77" s="211"/>
      <c r="V77" s="211"/>
      <c r="W77" s="152"/>
      <c r="X77" s="152"/>
      <c r="Y77" s="155"/>
      <c r="Z77" s="91" t="s">
        <v>360</v>
      </c>
      <c r="AA77" s="90" t="s">
        <v>361</v>
      </c>
      <c r="AB77" s="21" t="s">
        <v>441</v>
      </c>
      <c r="AC77" s="235"/>
    </row>
    <row r="78" spans="1:29" s="1" customFormat="1" ht="96" customHeight="1">
      <c r="A78" s="250"/>
      <c r="B78" s="258"/>
      <c r="C78" s="210"/>
      <c r="D78" s="210"/>
      <c r="E78" s="210"/>
      <c r="F78" s="242"/>
      <c r="G78" s="213"/>
      <c r="H78" s="244"/>
      <c r="I78" s="254"/>
      <c r="J78" s="210"/>
      <c r="K78" s="241"/>
      <c r="L78" s="215"/>
      <c r="M78" s="218"/>
      <c r="N78" s="211"/>
      <c r="O78" s="21" t="s">
        <v>154</v>
      </c>
      <c r="P78" s="9">
        <v>0.2</v>
      </c>
      <c r="Q78" s="9">
        <v>0.4</v>
      </c>
      <c r="R78" s="9">
        <v>0.4</v>
      </c>
      <c r="S78" s="81">
        <f t="shared" si="4"/>
        <v>1</v>
      </c>
      <c r="T78" s="211"/>
      <c r="U78" s="211"/>
      <c r="V78" s="211"/>
      <c r="W78" s="152"/>
      <c r="X78" s="152"/>
      <c r="Y78" s="155"/>
      <c r="Z78" s="91" t="s">
        <v>360</v>
      </c>
      <c r="AA78" s="90" t="s">
        <v>361</v>
      </c>
      <c r="AB78" s="21" t="s">
        <v>442</v>
      </c>
      <c r="AC78" s="235"/>
    </row>
    <row r="79" spans="1:29" s="1" customFormat="1" ht="49.5" customHeight="1">
      <c r="A79" s="250"/>
      <c r="B79" s="258"/>
      <c r="C79" s="210">
        <v>16</v>
      </c>
      <c r="D79" s="210" t="s">
        <v>65</v>
      </c>
      <c r="E79" s="210">
        <v>0</v>
      </c>
      <c r="F79" s="242">
        <v>0.7</v>
      </c>
      <c r="G79" s="213"/>
      <c r="H79" s="244"/>
      <c r="I79" s="254" t="s">
        <v>76</v>
      </c>
      <c r="J79" s="210">
        <v>0</v>
      </c>
      <c r="K79" s="241">
        <v>1</v>
      </c>
      <c r="L79" s="215"/>
      <c r="M79" s="218"/>
      <c r="N79" s="211"/>
      <c r="O79" s="21" t="s">
        <v>130</v>
      </c>
      <c r="P79" s="9">
        <v>0.2</v>
      </c>
      <c r="Q79" s="9">
        <v>0.6</v>
      </c>
      <c r="R79" s="9">
        <v>0.6</v>
      </c>
      <c r="S79" s="81">
        <f t="shared" si="4"/>
        <v>1</v>
      </c>
      <c r="T79" s="211"/>
      <c r="U79" s="211"/>
      <c r="V79" s="211"/>
      <c r="W79" s="152"/>
      <c r="X79" s="152"/>
      <c r="Y79" s="155"/>
      <c r="Z79" s="91" t="s">
        <v>360</v>
      </c>
      <c r="AA79" s="90" t="s">
        <v>361</v>
      </c>
      <c r="AB79" s="21" t="s">
        <v>443</v>
      </c>
      <c r="AC79" s="235"/>
    </row>
    <row r="80" spans="1:29" s="1" customFormat="1" ht="65.25" customHeight="1">
      <c r="A80" s="250"/>
      <c r="B80" s="258"/>
      <c r="C80" s="210"/>
      <c r="D80" s="210"/>
      <c r="E80" s="210"/>
      <c r="F80" s="242"/>
      <c r="G80" s="213"/>
      <c r="H80" s="244"/>
      <c r="I80" s="254"/>
      <c r="J80" s="210"/>
      <c r="K80" s="241"/>
      <c r="L80" s="215"/>
      <c r="M80" s="218"/>
      <c r="N80" s="211"/>
      <c r="O80" s="21" t="s">
        <v>152</v>
      </c>
      <c r="P80" s="9">
        <v>0.2</v>
      </c>
      <c r="Q80" s="9">
        <v>0.4</v>
      </c>
      <c r="R80" s="9">
        <v>0.4</v>
      </c>
      <c r="S80" s="81">
        <f t="shared" si="4"/>
        <v>1</v>
      </c>
      <c r="T80" s="211"/>
      <c r="U80" s="211"/>
      <c r="V80" s="211"/>
      <c r="W80" s="152"/>
      <c r="X80" s="152"/>
      <c r="Y80" s="155"/>
      <c r="Z80" s="91" t="s">
        <v>360</v>
      </c>
      <c r="AA80" s="90" t="s">
        <v>361</v>
      </c>
      <c r="AB80" s="21" t="s">
        <v>444</v>
      </c>
      <c r="AC80" s="235"/>
    </row>
    <row r="81" spans="1:29" s="1" customFormat="1" ht="65.25" customHeight="1">
      <c r="A81" s="250"/>
      <c r="B81" s="258"/>
      <c r="C81" s="210"/>
      <c r="D81" s="210"/>
      <c r="E81" s="210"/>
      <c r="F81" s="242"/>
      <c r="G81" s="213"/>
      <c r="H81" s="244"/>
      <c r="I81" s="254"/>
      <c r="J81" s="210"/>
      <c r="K81" s="241"/>
      <c r="L81" s="215"/>
      <c r="M81" s="218"/>
      <c r="N81" s="211"/>
      <c r="O81" s="21" t="s">
        <v>127</v>
      </c>
      <c r="P81" s="9">
        <v>0.2</v>
      </c>
      <c r="Q81" s="9">
        <v>0.4</v>
      </c>
      <c r="R81" s="9">
        <v>0.4</v>
      </c>
      <c r="S81" s="81">
        <f t="shared" si="4"/>
        <v>1</v>
      </c>
      <c r="T81" s="211"/>
      <c r="U81" s="211"/>
      <c r="V81" s="211"/>
      <c r="W81" s="152"/>
      <c r="X81" s="152"/>
      <c r="Y81" s="155"/>
      <c r="Z81" s="91" t="s">
        <v>360</v>
      </c>
      <c r="AA81" s="90" t="s">
        <v>361</v>
      </c>
      <c r="AB81" s="21" t="s">
        <v>445</v>
      </c>
      <c r="AC81" s="235"/>
    </row>
    <row r="82" spans="1:29" s="1" customFormat="1" ht="86.25" customHeight="1">
      <c r="A82" s="250"/>
      <c r="B82" s="258"/>
      <c r="C82" s="212">
        <v>16</v>
      </c>
      <c r="D82" s="212" t="s">
        <v>65</v>
      </c>
      <c r="E82" s="212">
        <v>0</v>
      </c>
      <c r="F82" s="228">
        <v>0.9</v>
      </c>
      <c r="G82" s="213"/>
      <c r="H82" s="244"/>
      <c r="I82" s="243" t="s">
        <v>77</v>
      </c>
      <c r="J82" s="212">
        <v>0</v>
      </c>
      <c r="K82" s="246">
        <v>1</v>
      </c>
      <c r="L82" s="215"/>
      <c r="M82" s="218"/>
      <c r="N82" s="211"/>
      <c r="O82" s="21" t="s">
        <v>130</v>
      </c>
      <c r="P82" s="9">
        <v>0.1</v>
      </c>
      <c r="Q82" s="9">
        <v>0.2</v>
      </c>
      <c r="R82" s="9">
        <v>0.2</v>
      </c>
      <c r="S82" s="81">
        <f t="shared" si="4"/>
        <v>1</v>
      </c>
      <c r="T82" s="211"/>
      <c r="U82" s="211"/>
      <c r="V82" s="211"/>
      <c r="W82" s="152"/>
      <c r="X82" s="152"/>
      <c r="Y82" s="155"/>
      <c r="Z82" s="91" t="s">
        <v>360</v>
      </c>
      <c r="AA82" s="90" t="s">
        <v>361</v>
      </c>
      <c r="AB82" s="21" t="s">
        <v>446</v>
      </c>
      <c r="AC82" s="235"/>
    </row>
    <row r="83" spans="1:29" s="1" customFormat="1" ht="54.75" customHeight="1">
      <c r="A83" s="250"/>
      <c r="B83" s="258"/>
      <c r="C83" s="213"/>
      <c r="D83" s="213"/>
      <c r="E83" s="213"/>
      <c r="F83" s="229"/>
      <c r="G83" s="213"/>
      <c r="H83" s="244"/>
      <c r="I83" s="244"/>
      <c r="J83" s="213"/>
      <c r="K83" s="247"/>
      <c r="L83" s="215"/>
      <c r="M83" s="218"/>
      <c r="N83" s="211"/>
      <c r="O83" s="21" t="s">
        <v>151</v>
      </c>
      <c r="P83" s="9">
        <v>0.1</v>
      </c>
      <c r="Q83" s="9">
        <v>0.2</v>
      </c>
      <c r="R83" s="9">
        <v>0.2</v>
      </c>
      <c r="S83" s="81">
        <f t="shared" si="4"/>
        <v>1</v>
      </c>
      <c r="T83" s="211"/>
      <c r="U83" s="211"/>
      <c r="V83" s="211"/>
      <c r="W83" s="152"/>
      <c r="X83" s="152"/>
      <c r="Y83" s="155"/>
      <c r="Z83" s="91" t="s">
        <v>360</v>
      </c>
      <c r="AA83" s="90" t="s">
        <v>361</v>
      </c>
      <c r="AB83" s="21" t="s">
        <v>447</v>
      </c>
      <c r="AC83" s="235"/>
    </row>
    <row r="84" spans="1:29" s="1" customFormat="1" ht="106.5" customHeight="1">
      <c r="A84" s="250"/>
      <c r="B84" s="258"/>
      <c r="C84" s="213"/>
      <c r="D84" s="213"/>
      <c r="E84" s="213"/>
      <c r="F84" s="229"/>
      <c r="G84" s="213"/>
      <c r="H84" s="244"/>
      <c r="I84" s="244"/>
      <c r="J84" s="213"/>
      <c r="K84" s="247"/>
      <c r="L84" s="215"/>
      <c r="M84" s="218"/>
      <c r="N84" s="211"/>
      <c r="O84" s="21" t="s">
        <v>127</v>
      </c>
      <c r="P84" s="9">
        <v>0.1</v>
      </c>
      <c r="Q84" s="9">
        <v>0.2</v>
      </c>
      <c r="R84" s="9">
        <v>0.11</v>
      </c>
      <c r="S84" s="81">
        <f t="shared" si="4"/>
        <v>0.5499999999999999</v>
      </c>
      <c r="T84" s="211"/>
      <c r="U84" s="211"/>
      <c r="V84" s="211"/>
      <c r="W84" s="152"/>
      <c r="X84" s="152"/>
      <c r="Y84" s="155"/>
      <c r="Z84" s="91" t="s">
        <v>360</v>
      </c>
      <c r="AA84" s="90" t="s">
        <v>361</v>
      </c>
      <c r="AB84" s="21" t="s">
        <v>448</v>
      </c>
      <c r="AC84" s="235"/>
    </row>
    <row r="85" spans="1:29" s="1" customFormat="1" ht="101.25" customHeight="1">
      <c r="A85" s="250"/>
      <c r="B85" s="258"/>
      <c r="C85" s="213"/>
      <c r="D85" s="213"/>
      <c r="E85" s="213"/>
      <c r="F85" s="229"/>
      <c r="G85" s="213"/>
      <c r="H85" s="244"/>
      <c r="I85" s="244"/>
      <c r="J85" s="213"/>
      <c r="K85" s="247"/>
      <c r="L85" s="215"/>
      <c r="M85" s="218"/>
      <c r="N85" s="211"/>
      <c r="O85" s="21" t="s">
        <v>128</v>
      </c>
      <c r="P85" s="9">
        <v>0.1</v>
      </c>
      <c r="Q85" s="9">
        <v>0.2</v>
      </c>
      <c r="R85" s="9">
        <v>0.19</v>
      </c>
      <c r="S85" s="81">
        <f t="shared" si="4"/>
        <v>0.95</v>
      </c>
      <c r="T85" s="211"/>
      <c r="U85" s="211"/>
      <c r="V85" s="211"/>
      <c r="W85" s="152"/>
      <c r="X85" s="152"/>
      <c r="Y85" s="155"/>
      <c r="Z85" s="91" t="s">
        <v>360</v>
      </c>
      <c r="AA85" s="90" t="s">
        <v>361</v>
      </c>
      <c r="AB85" s="21" t="s">
        <v>449</v>
      </c>
      <c r="AC85" s="235"/>
    </row>
    <row r="86" spans="1:29" s="1" customFormat="1" ht="45" customHeight="1">
      <c r="A86" s="250"/>
      <c r="B86" s="258"/>
      <c r="C86" s="213"/>
      <c r="D86" s="213"/>
      <c r="E86" s="213"/>
      <c r="F86" s="229"/>
      <c r="G86" s="213"/>
      <c r="H86" s="244"/>
      <c r="I86" s="244"/>
      <c r="J86" s="213"/>
      <c r="K86" s="247"/>
      <c r="L86" s="215"/>
      <c r="M86" s="218"/>
      <c r="N86" s="211"/>
      <c r="O86" s="21" t="s">
        <v>129</v>
      </c>
      <c r="P86" s="9">
        <v>0.1</v>
      </c>
      <c r="Q86" s="9">
        <v>0.2</v>
      </c>
      <c r="R86" s="9">
        <v>0.18</v>
      </c>
      <c r="S86" s="81">
        <f t="shared" si="4"/>
        <v>0.8999999999999999</v>
      </c>
      <c r="T86" s="211"/>
      <c r="U86" s="211"/>
      <c r="V86" s="211"/>
      <c r="W86" s="152"/>
      <c r="X86" s="152"/>
      <c r="Y86" s="155"/>
      <c r="Z86" s="91" t="s">
        <v>360</v>
      </c>
      <c r="AA86" s="90" t="s">
        <v>361</v>
      </c>
      <c r="AB86" s="21" t="s">
        <v>450</v>
      </c>
      <c r="AC86" s="235"/>
    </row>
    <row r="87" spans="1:29" s="1" customFormat="1" ht="45" customHeight="1">
      <c r="A87" s="250"/>
      <c r="B87" s="259"/>
      <c r="C87" s="231"/>
      <c r="D87" s="231"/>
      <c r="E87" s="231"/>
      <c r="F87" s="230"/>
      <c r="G87" s="231"/>
      <c r="H87" s="245"/>
      <c r="I87" s="245"/>
      <c r="J87" s="231"/>
      <c r="K87" s="248"/>
      <c r="L87" s="216"/>
      <c r="M87" s="219"/>
      <c r="N87" s="208"/>
      <c r="O87" s="93" t="s">
        <v>286</v>
      </c>
      <c r="P87" s="17">
        <v>0</v>
      </c>
      <c r="Q87" s="17">
        <v>0</v>
      </c>
      <c r="R87" s="17">
        <v>0</v>
      </c>
      <c r="S87" s="81">
        <v>0</v>
      </c>
      <c r="T87" s="208"/>
      <c r="U87" s="208"/>
      <c r="V87" s="208"/>
      <c r="W87" s="153"/>
      <c r="X87" s="153"/>
      <c r="Y87" s="156"/>
      <c r="Z87" s="109" t="s">
        <v>416</v>
      </c>
      <c r="AA87" s="90" t="s">
        <v>361</v>
      </c>
      <c r="AB87" s="21" t="s">
        <v>478</v>
      </c>
      <c r="AC87" s="234"/>
    </row>
    <row r="88" spans="1:29" s="1" customFormat="1" ht="72" customHeight="1">
      <c r="A88" s="250"/>
      <c r="B88" s="29" t="s">
        <v>31</v>
      </c>
      <c r="C88" s="8" t="s">
        <v>32</v>
      </c>
      <c r="D88" s="25" t="s">
        <v>33</v>
      </c>
      <c r="E88" s="10">
        <v>0.3</v>
      </c>
      <c r="F88" s="10">
        <v>0.7</v>
      </c>
      <c r="G88" s="30" t="s">
        <v>78</v>
      </c>
      <c r="H88" s="26" t="s">
        <v>79</v>
      </c>
      <c r="I88" s="26" t="s">
        <v>80</v>
      </c>
      <c r="J88" s="8">
        <v>0</v>
      </c>
      <c r="K88" s="23">
        <v>1</v>
      </c>
      <c r="L88" s="16" t="s">
        <v>262</v>
      </c>
      <c r="M88" s="114" t="s">
        <v>113</v>
      </c>
      <c r="N88" s="7" t="s">
        <v>257</v>
      </c>
      <c r="O88" s="21" t="s">
        <v>242</v>
      </c>
      <c r="P88" s="7">
        <v>0</v>
      </c>
      <c r="Q88" s="7">
        <v>0.5</v>
      </c>
      <c r="R88" s="7">
        <v>0.5</v>
      </c>
      <c r="S88" s="81">
        <f>R88/Q88</f>
        <v>1</v>
      </c>
      <c r="T88" s="7" t="s">
        <v>79</v>
      </c>
      <c r="U88" s="7" t="s">
        <v>302</v>
      </c>
      <c r="V88" s="7" t="s">
        <v>296</v>
      </c>
      <c r="W88" s="68">
        <f>27000000</f>
        <v>27000000</v>
      </c>
      <c r="X88" s="68">
        <v>20000000</v>
      </c>
      <c r="Y88" s="82">
        <f>X88/W88</f>
        <v>0.7407407407407407</v>
      </c>
      <c r="Z88" s="91" t="s">
        <v>360</v>
      </c>
      <c r="AA88" s="90" t="s">
        <v>361</v>
      </c>
      <c r="AB88" s="21" t="s">
        <v>383</v>
      </c>
      <c r="AC88" s="19" t="s">
        <v>101</v>
      </c>
    </row>
    <row r="89" spans="1:29" s="1" customFormat="1" ht="168.75" customHeight="1">
      <c r="A89" s="223" t="s">
        <v>81</v>
      </c>
      <c r="B89" s="257" t="s">
        <v>82</v>
      </c>
      <c r="C89" s="212">
        <v>11</v>
      </c>
      <c r="D89" s="212" t="s">
        <v>83</v>
      </c>
      <c r="E89" s="228">
        <v>1</v>
      </c>
      <c r="F89" s="228">
        <v>1</v>
      </c>
      <c r="G89" s="212" t="s">
        <v>84</v>
      </c>
      <c r="H89" s="212" t="s">
        <v>85</v>
      </c>
      <c r="I89" s="207" t="s">
        <v>86</v>
      </c>
      <c r="J89" s="228">
        <v>1</v>
      </c>
      <c r="K89" s="225">
        <v>1</v>
      </c>
      <c r="L89" s="209" t="s">
        <v>197</v>
      </c>
      <c r="M89" s="206" t="s">
        <v>114</v>
      </c>
      <c r="N89" s="205" t="s">
        <v>204</v>
      </c>
      <c r="O89" s="21" t="s">
        <v>330</v>
      </c>
      <c r="P89" s="9">
        <v>1</v>
      </c>
      <c r="Q89" s="9">
        <v>1</v>
      </c>
      <c r="R89" s="9">
        <v>1</v>
      </c>
      <c r="S89" s="81">
        <f>R89/Q89</f>
        <v>1</v>
      </c>
      <c r="T89" s="205" t="s">
        <v>424</v>
      </c>
      <c r="U89" s="205" t="s">
        <v>322</v>
      </c>
      <c r="V89" s="205" t="s">
        <v>324</v>
      </c>
      <c r="W89" s="149">
        <v>700000000</v>
      </c>
      <c r="X89" s="149">
        <v>322800000</v>
      </c>
      <c r="Y89" s="150">
        <f>X89/W89</f>
        <v>0.46114285714285713</v>
      </c>
      <c r="Z89" s="91" t="s">
        <v>360</v>
      </c>
      <c r="AA89" s="90" t="s">
        <v>361</v>
      </c>
      <c r="AB89" s="133" t="s">
        <v>479</v>
      </c>
      <c r="AC89" s="232" t="s">
        <v>377</v>
      </c>
    </row>
    <row r="90" spans="1:29" s="1" customFormat="1" ht="109.5" customHeight="1">
      <c r="A90" s="224"/>
      <c r="B90" s="258"/>
      <c r="C90" s="213"/>
      <c r="D90" s="213"/>
      <c r="E90" s="229"/>
      <c r="F90" s="229"/>
      <c r="G90" s="213"/>
      <c r="H90" s="213"/>
      <c r="I90" s="211"/>
      <c r="J90" s="229"/>
      <c r="K90" s="226"/>
      <c r="L90" s="209"/>
      <c r="M90" s="206"/>
      <c r="N90" s="205"/>
      <c r="O90" s="21" t="s">
        <v>212</v>
      </c>
      <c r="P90" s="7">
        <v>4</v>
      </c>
      <c r="Q90" s="7">
        <v>4</v>
      </c>
      <c r="R90" s="7">
        <v>1</v>
      </c>
      <c r="S90" s="81">
        <f>R90/Q90</f>
        <v>0.25</v>
      </c>
      <c r="T90" s="205"/>
      <c r="U90" s="205"/>
      <c r="V90" s="205"/>
      <c r="W90" s="149"/>
      <c r="X90" s="149"/>
      <c r="Y90" s="150"/>
      <c r="Z90" s="91" t="s">
        <v>360</v>
      </c>
      <c r="AA90" s="90" t="s">
        <v>361</v>
      </c>
      <c r="AB90" s="21" t="s">
        <v>480</v>
      </c>
      <c r="AC90" s="232"/>
    </row>
    <row r="91" spans="1:29" s="1" customFormat="1" ht="90" customHeight="1">
      <c r="A91" s="224"/>
      <c r="B91" s="258"/>
      <c r="C91" s="213"/>
      <c r="D91" s="213"/>
      <c r="E91" s="229"/>
      <c r="F91" s="229"/>
      <c r="G91" s="213"/>
      <c r="H91" s="213"/>
      <c r="I91" s="211"/>
      <c r="J91" s="229"/>
      <c r="K91" s="226"/>
      <c r="L91" s="209"/>
      <c r="M91" s="206"/>
      <c r="N91" s="205"/>
      <c r="O91" s="21" t="s">
        <v>325</v>
      </c>
      <c r="P91" s="7">
        <v>1</v>
      </c>
      <c r="Q91" s="7">
        <v>1</v>
      </c>
      <c r="R91" s="7">
        <v>0.5</v>
      </c>
      <c r="S91" s="81">
        <f>R91/Q91</f>
        <v>0.5</v>
      </c>
      <c r="T91" s="205"/>
      <c r="U91" s="205"/>
      <c r="V91" s="205"/>
      <c r="W91" s="149"/>
      <c r="X91" s="149"/>
      <c r="Y91" s="150"/>
      <c r="Z91" s="91" t="s">
        <v>360</v>
      </c>
      <c r="AA91" s="90" t="s">
        <v>361</v>
      </c>
      <c r="AB91" s="93" t="s">
        <v>481</v>
      </c>
      <c r="AC91" s="232"/>
    </row>
    <row r="92" spans="1:29" s="1" customFormat="1" ht="73.5" customHeight="1">
      <c r="A92" s="224"/>
      <c r="B92" s="258"/>
      <c r="C92" s="213"/>
      <c r="D92" s="213"/>
      <c r="E92" s="229"/>
      <c r="F92" s="229"/>
      <c r="G92" s="213"/>
      <c r="H92" s="213"/>
      <c r="I92" s="211"/>
      <c r="J92" s="229"/>
      <c r="K92" s="226"/>
      <c r="L92" s="209"/>
      <c r="M92" s="206"/>
      <c r="N92" s="205"/>
      <c r="O92" s="21" t="s">
        <v>326</v>
      </c>
      <c r="P92" s="7">
        <v>4</v>
      </c>
      <c r="Q92" s="7">
        <v>4</v>
      </c>
      <c r="R92" s="7">
        <v>1</v>
      </c>
      <c r="S92" s="81">
        <f aca="true" t="shared" si="5" ref="S92:S99">R92/Q92</f>
        <v>0.25</v>
      </c>
      <c r="T92" s="205"/>
      <c r="U92" s="205"/>
      <c r="V92" s="205"/>
      <c r="W92" s="149"/>
      <c r="X92" s="149"/>
      <c r="Y92" s="150"/>
      <c r="Z92" s="91" t="s">
        <v>360</v>
      </c>
      <c r="AA92" s="90" t="s">
        <v>361</v>
      </c>
      <c r="AB92" s="21" t="s">
        <v>482</v>
      </c>
      <c r="AC92" s="232"/>
    </row>
    <row r="93" spans="1:29" s="1" customFormat="1" ht="144.75" customHeight="1">
      <c r="A93" s="224"/>
      <c r="B93" s="258"/>
      <c r="C93" s="213"/>
      <c r="D93" s="213"/>
      <c r="E93" s="229"/>
      <c r="F93" s="229"/>
      <c r="G93" s="213"/>
      <c r="H93" s="213"/>
      <c r="I93" s="211"/>
      <c r="J93" s="229"/>
      <c r="K93" s="226"/>
      <c r="L93" s="209"/>
      <c r="M93" s="206"/>
      <c r="N93" s="205"/>
      <c r="O93" s="21" t="s">
        <v>331</v>
      </c>
      <c r="P93" s="17">
        <v>4</v>
      </c>
      <c r="Q93" s="17">
        <v>4</v>
      </c>
      <c r="R93" s="17">
        <v>1</v>
      </c>
      <c r="S93" s="81">
        <f t="shared" si="5"/>
        <v>0.25</v>
      </c>
      <c r="T93" s="205"/>
      <c r="U93" s="205"/>
      <c r="V93" s="205"/>
      <c r="W93" s="149"/>
      <c r="X93" s="149"/>
      <c r="Y93" s="150"/>
      <c r="Z93" s="91" t="s">
        <v>360</v>
      </c>
      <c r="AA93" s="90" t="s">
        <v>361</v>
      </c>
      <c r="AB93" s="21" t="s">
        <v>384</v>
      </c>
      <c r="AC93" s="232"/>
    </row>
    <row r="94" spans="1:29" s="1" customFormat="1" ht="288" customHeight="1">
      <c r="A94" s="224"/>
      <c r="B94" s="258"/>
      <c r="C94" s="213"/>
      <c r="D94" s="213"/>
      <c r="E94" s="229"/>
      <c r="F94" s="229"/>
      <c r="G94" s="213"/>
      <c r="H94" s="213"/>
      <c r="I94" s="211"/>
      <c r="J94" s="229"/>
      <c r="K94" s="226"/>
      <c r="L94" s="209"/>
      <c r="M94" s="206"/>
      <c r="N94" s="205"/>
      <c r="O94" s="21" t="s">
        <v>327</v>
      </c>
      <c r="P94" s="9">
        <v>1</v>
      </c>
      <c r="Q94" s="9">
        <v>1</v>
      </c>
      <c r="R94" s="9">
        <v>0.25</v>
      </c>
      <c r="S94" s="81">
        <f t="shared" si="5"/>
        <v>0.25</v>
      </c>
      <c r="T94" s="205"/>
      <c r="U94" s="205"/>
      <c r="V94" s="205"/>
      <c r="W94" s="149"/>
      <c r="X94" s="149"/>
      <c r="Y94" s="150"/>
      <c r="Z94" s="91" t="s">
        <v>360</v>
      </c>
      <c r="AA94" s="90" t="s">
        <v>361</v>
      </c>
      <c r="AB94" s="21" t="s">
        <v>363</v>
      </c>
      <c r="AC94" s="232"/>
    </row>
    <row r="95" spans="1:29" s="1" customFormat="1" ht="118.5" customHeight="1">
      <c r="A95" s="224"/>
      <c r="B95" s="258"/>
      <c r="C95" s="213"/>
      <c r="D95" s="213"/>
      <c r="E95" s="229"/>
      <c r="F95" s="229"/>
      <c r="G95" s="213"/>
      <c r="H95" s="213"/>
      <c r="I95" s="211"/>
      <c r="J95" s="229"/>
      <c r="K95" s="226"/>
      <c r="L95" s="209"/>
      <c r="M95" s="206"/>
      <c r="N95" s="205"/>
      <c r="O95" s="21" t="s">
        <v>332</v>
      </c>
      <c r="P95" s="9">
        <v>1</v>
      </c>
      <c r="Q95" s="9">
        <v>1</v>
      </c>
      <c r="R95" s="9">
        <v>0.25</v>
      </c>
      <c r="S95" s="81">
        <f t="shared" si="5"/>
        <v>0.25</v>
      </c>
      <c r="T95" s="205"/>
      <c r="U95" s="205"/>
      <c r="V95" s="205"/>
      <c r="W95" s="149"/>
      <c r="X95" s="149"/>
      <c r="Y95" s="150"/>
      <c r="Z95" s="91" t="s">
        <v>360</v>
      </c>
      <c r="AA95" s="90" t="s">
        <v>361</v>
      </c>
      <c r="AB95" s="21" t="s">
        <v>385</v>
      </c>
      <c r="AC95" s="232"/>
    </row>
    <row r="96" spans="1:29" s="1" customFormat="1" ht="124.5" customHeight="1">
      <c r="A96" s="224"/>
      <c r="B96" s="258"/>
      <c r="C96" s="231"/>
      <c r="D96" s="231"/>
      <c r="E96" s="230"/>
      <c r="F96" s="230"/>
      <c r="G96" s="213"/>
      <c r="H96" s="231"/>
      <c r="I96" s="208"/>
      <c r="J96" s="230"/>
      <c r="K96" s="227"/>
      <c r="L96" s="209"/>
      <c r="M96" s="206"/>
      <c r="N96" s="205"/>
      <c r="O96" s="21" t="s">
        <v>213</v>
      </c>
      <c r="P96" s="9">
        <v>1</v>
      </c>
      <c r="Q96" s="9">
        <v>1</v>
      </c>
      <c r="R96" s="9">
        <v>0.25</v>
      </c>
      <c r="S96" s="81">
        <f t="shared" si="5"/>
        <v>0.25</v>
      </c>
      <c r="T96" s="205"/>
      <c r="U96" s="205"/>
      <c r="V96" s="205"/>
      <c r="W96" s="149"/>
      <c r="X96" s="149"/>
      <c r="Y96" s="150"/>
      <c r="Z96" s="91" t="s">
        <v>360</v>
      </c>
      <c r="AA96" s="90" t="s">
        <v>361</v>
      </c>
      <c r="AB96" s="124" t="s">
        <v>364</v>
      </c>
      <c r="AC96" s="232"/>
    </row>
    <row r="97" spans="1:29" s="1" customFormat="1" ht="140.25" customHeight="1">
      <c r="A97" s="224"/>
      <c r="B97" s="258"/>
      <c r="C97" s="212">
        <v>11</v>
      </c>
      <c r="D97" s="212" t="s">
        <v>83</v>
      </c>
      <c r="E97" s="228">
        <v>1</v>
      </c>
      <c r="F97" s="228">
        <v>1</v>
      </c>
      <c r="G97" s="213"/>
      <c r="H97" s="212" t="s">
        <v>87</v>
      </c>
      <c r="I97" s="207" t="s">
        <v>88</v>
      </c>
      <c r="J97" s="228">
        <v>1</v>
      </c>
      <c r="K97" s="225">
        <v>1</v>
      </c>
      <c r="L97" s="209"/>
      <c r="M97" s="206"/>
      <c r="N97" s="205"/>
      <c r="O97" s="21" t="s">
        <v>214</v>
      </c>
      <c r="P97" s="7">
        <v>7</v>
      </c>
      <c r="Q97" s="7">
        <v>7</v>
      </c>
      <c r="R97" s="7">
        <v>3</v>
      </c>
      <c r="S97" s="81">
        <f t="shared" si="5"/>
        <v>0.42857142857142855</v>
      </c>
      <c r="T97" s="205"/>
      <c r="U97" s="205"/>
      <c r="V97" s="205"/>
      <c r="W97" s="149"/>
      <c r="X97" s="149"/>
      <c r="Y97" s="150"/>
      <c r="Z97" s="91" t="s">
        <v>360</v>
      </c>
      <c r="AA97" s="90" t="s">
        <v>361</v>
      </c>
      <c r="AB97" s="21" t="s">
        <v>451</v>
      </c>
      <c r="AC97" s="232"/>
    </row>
    <row r="98" spans="1:29" s="1" customFormat="1" ht="78.75" customHeight="1">
      <c r="A98" s="224"/>
      <c r="B98" s="258"/>
      <c r="C98" s="213"/>
      <c r="D98" s="213"/>
      <c r="E98" s="229"/>
      <c r="F98" s="229"/>
      <c r="G98" s="213"/>
      <c r="H98" s="213"/>
      <c r="I98" s="211"/>
      <c r="J98" s="229"/>
      <c r="K98" s="226"/>
      <c r="L98" s="209"/>
      <c r="M98" s="206"/>
      <c r="N98" s="205"/>
      <c r="O98" s="21" t="s">
        <v>221</v>
      </c>
      <c r="P98" s="7">
        <v>1</v>
      </c>
      <c r="Q98" s="7">
        <v>1</v>
      </c>
      <c r="R98" s="7">
        <v>1</v>
      </c>
      <c r="S98" s="81">
        <f t="shared" si="5"/>
        <v>1</v>
      </c>
      <c r="T98" s="205"/>
      <c r="U98" s="205"/>
      <c r="V98" s="205"/>
      <c r="W98" s="149"/>
      <c r="X98" s="149"/>
      <c r="Y98" s="150"/>
      <c r="Z98" s="91" t="s">
        <v>360</v>
      </c>
      <c r="AA98" s="90" t="s">
        <v>361</v>
      </c>
      <c r="AB98" s="21" t="s">
        <v>495</v>
      </c>
      <c r="AC98" s="232"/>
    </row>
    <row r="99" spans="1:29" s="1" customFormat="1" ht="111.75" customHeight="1">
      <c r="A99" s="224"/>
      <c r="B99" s="258"/>
      <c r="C99" s="213"/>
      <c r="D99" s="213"/>
      <c r="E99" s="229"/>
      <c r="F99" s="229"/>
      <c r="G99" s="213"/>
      <c r="H99" s="213"/>
      <c r="I99" s="211"/>
      <c r="J99" s="229"/>
      <c r="K99" s="226"/>
      <c r="L99" s="209"/>
      <c r="M99" s="206"/>
      <c r="N99" s="205"/>
      <c r="O99" s="21" t="s">
        <v>328</v>
      </c>
      <c r="P99" s="7">
        <v>4</v>
      </c>
      <c r="Q99" s="7">
        <v>4</v>
      </c>
      <c r="R99" s="7">
        <v>1</v>
      </c>
      <c r="S99" s="81">
        <f t="shared" si="5"/>
        <v>0.25</v>
      </c>
      <c r="T99" s="205"/>
      <c r="U99" s="205"/>
      <c r="V99" s="205"/>
      <c r="W99" s="149"/>
      <c r="X99" s="149"/>
      <c r="Y99" s="150"/>
      <c r="Z99" s="91" t="s">
        <v>360</v>
      </c>
      <c r="AA99" s="90" t="s">
        <v>361</v>
      </c>
      <c r="AB99" s="21" t="s">
        <v>386</v>
      </c>
      <c r="AC99" s="232"/>
    </row>
    <row r="100" spans="1:29" s="1" customFormat="1" ht="81" customHeight="1">
      <c r="A100" s="224"/>
      <c r="B100" s="258"/>
      <c r="C100" s="212">
        <v>11</v>
      </c>
      <c r="D100" s="212" t="s">
        <v>83</v>
      </c>
      <c r="E100" s="228">
        <v>1</v>
      </c>
      <c r="F100" s="228">
        <v>1</v>
      </c>
      <c r="G100" s="213"/>
      <c r="H100" s="212" t="s">
        <v>89</v>
      </c>
      <c r="I100" s="207" t="s">
        <v>290</v>
      </c>
      <c r="J100" s="228">
        <v>1</v>
      </c>
      <c r="K100" s="225">
        <v>1</v>
      </c>
      <c r="L100" s="209"/>
      <c r="M100" s="206"/>
      <c r="N100" s="205"/>
      <c r="O100" s="93" t="s">
        <v>222</v>
      </c>
      <c r="P100" s="9">
        <v>1</v>
      </c>
      <c r="Q100" s="9">
        <v>1</v>
      </c>
      <c r="R100" s="9">
        <v>0.25</v>
      </c>
      <c r="S100" s="81">
        <f>R100/Q100</f>
        <v>0.25</v>
      </c>
      <c r="T100" s="205"/>
      <c r="U100" s="205"/>
      <c r="V100" s="205"/>
      <c r="W100" s="149"/>
      <c r="X100" s="149"/>
      <c r="Y100" s="150"/>
      <c r="Z100" s="91" t="s">
        <v>360</v>
      </c>
      <c r="AA100" s="90" t="s">
        <v>361</v>
      </c>
      <c r="AB100" s="21" t="s">
        <v>452</v>
      </c>
      <c r="AC100" s="232"/>
    </row>
    <row r="101" spans="1:29" s="1" customFormat="1" ht="150.75" customHeight="1">
      <c r="A101" s="224"/>
      <c r="B101" s="258"/>
      <c r="C101" s="213"/>
      <c r="D101" s="213"/>
      <c r="E101" s="229"/>
      <c r="F101" s="229"/>
      <c r="G101" s="213"/>
      <c r="H101" s="213"/>
      <c r="I101" s="211"/>
      <c r="J101" s="229"/>
      <c r="K101" s="226"/>
      <c r="L101" s="209"/>
      <c r="M101" s="206"/>
      <c r="N101" s="205"/>
      <c r="O101" s="21" t="s">
        <v>274</v>
      </c>
      <c r="P101" s="9">
        <v>1</v>
      </c>
      <c r="Q101" s="9">
        <v>1</v>
      </c>
      <c r="R101" s="9">
        <v>1</v>
      </c>
      <c r="S101" s="81">
        <f>R101/Q101</f>
        <v>1</v>
      </c>
      <c r="T101" s="205"/>
      <c r="U101" s="205"/>
      <c r="V101" s="205"/>
      <c r="W101" s="149"/>
      <c r="X101" s="149"/>
      <c r="Y101" s="150"/>
      <c r="Z101" s="91" t="s">
        <v>360</v>
      </c>
      <c r="AA101" s="90" t="s">
        <v>361</v>
      </c>
      <c r="AB101" s="21" t="s">
        <v>453</v>
      </c>
      <c r="AC101" s="232"/>
    </row>
    <row r="102" spans="1:29" s="1" customFormat="1" ht="268.5" customHeight="1">
      <c r="A102" s="224"/>
      <c r="B102" s="258"/>
      <c r="C102" s="213"/>
      <c r="D102" s="213"/>
      <c r="E102" s="229"/>
      <c r="F102" s="229"/>
      <c r="G102" s="213"/>
      <c r="H102" s="213"/>
      <c r="I102" s="211"/>
      <c r="J102" s="229"/>
      <c r="K102" s="226"/>
      <c r="L102" s="209"/>
      <c r="M102" s="206"/>
      <c r="N102" s="205"/>
      <c r="O102" s="21" t="s">
        <v>333</v>
      </c>
      <c r="P102" s="9">
        <v>1</v>
      </c>
      <c r="Q102" s="9">
        <v>1</v>
      </c>
      <c r="R102" s="9">
        <v>0.25</v>
      </c>
      <c r="S102" s="81">
        <f aca="true" t="shared" si="6" ref="S102:S110">R102/Q102</f>
        <v>0.25</v>
      </c>
      <c r="T102" s="205"/>
      <c r="U102" s="205"/>
      <c r="V102" s="205"/>
      <c r="W102" s="149"/>
      <c r="X102" s="149"/>
      <c r="Y102" s="150"/>
      <c r="Z102" s="91" t="s">
        <v>360</v>
      </c>
      <c r="AA102" s="90" t="s">
        <v>361</v>
      </c>
      <c r="AB102" s="21" t="s">
        <v>363</v>
      </c>
      <c r="AC102" s="232"/>
    </row>
    <row r="103" spans="1:29" s="1" customFormat="1" ht="270" customHeight="1">
      <c r="A103" s="224"/>
      <c r="B103" s="258"/>
      <c r="C103" s="213"/>
      <c r="D103" s="213"/>
      <c r="E103" s="229"/>
      <c r="F103" s="229"/>
      <c r="G103" s="213"/>
      <c r="H103" s="213"/>
      <c r="I103" s="211"/>
      <c r="J103" s="229"/>
      <c r="K103" s="226"/>
      <c r="L103" s="209"/>
      <c r="M103" s="206"/>
      <c r="N103" s="205"/>
      <c r="O103" s="21" t="s">
        <v>334</v>
      </c>
      <c r="P103" s="9">
        <v>1</v>
      </c>
      <c r="Q103" s="9">
        <v>1</v>
      </c>
      <c r="R103" s="9">
        <v>0.25</v>
      </c>
      <c r="S103" s="81">
        <f t="shared" si="6"/>
        <v>0.25</v>
      </c>
      <c r="T103" s="205"/>
      <c r="U103" s="205"/>
      <c r="V103" s="205"/>
      <c r="W103" s="149"/>
      <c r="X103" s="149"/>
      <c r="Y103" s="150"/>
      <c r="Z103" s="91" t="s">
        <v>360</v>
      </c>
      <c r="AA103" s="90" t="s">
        <v>361</v>
      </c>
      <c r="AB103" s="124" t="s">
        <v>365</v>
      </c>
      <c r="AC103" s="232"/>
    </row>
    <row r="104" spans="1:29" s="1" customFormat="1" ht="186.75" customHeight="1">
      <c r="A104" s="224"/>
      <c r="B104" s="258"/>
      <c r="C104" s="213"/>
      <c r="D104" s="213"/>
      <c r="E104" s="229"/>
      <c r="F104" s="229"/>
      <c r="G104" s="213"/>
      <c r="H104" s="213"/>
      <c r="I104" s="211"/>
      <c r="J104" s="229"/>
      <c r="K104" s="226"/>
      <c r="L104" s="209"/>
      <c r="M104" s="206"/>
      <c r="N104" s="205"/>
      <c r="O104" s="21" t="s">
        <v>275</v>
      </c>
      <c r="P104" s="9">
        <v>1</v>
      </c>
      <c r="Q104" s="9">
        <v>1</v>
      </c>
      <c r="R104" s="9">
        <v>1</v>
      </c>
      <c r="S104" s="81">
        <f t="shared" si="6"/>
        <v>1</v>
      </c>
      <c r="T104" s="205"/>
      <c r="U104" s="205"/>
      <c r="V104" s="205"/>
      <c r="W104" s="149"/>
      <c r="X104" s="149"/>
      <c r="Y104" s="150"/>
      <c r="Z104" s="91" t="s">
        <v>360</v>
      </c>
      <c r="AA104" s="90" t="s">
        <v>361</v>
      </c>
      <c r="AB104" s="124" t="s">
        <v>387</v>
      </c>
      <c r="AC104" s="232"/>
    </row>
    <row r="105" spans="1:29" s="1" customFormat="1" ht="360" customHeight="1">
      <c r="A105" s="224"/>
      <c r="B105" s="258"/>
      <c r="C105" s="213"/>
      <c r="D105" s="213"/>
      <c r="E105" s="229"/>
      <c r="F105" s="229"/>
      <c r="G105" s="213"/>
      <c r="H105" s="213"/>
      <c r="I105" s="211"/>
      <c r="J105" s="229"/>
      <c r="K105" s="226"/>
      <c r="L105" s="209"/>
      <c r="M105" s="206"/>
      <c r="N105" s="205"/>
      <c r="O105" s="93" t="s">
        <v>276</v>
      </c>
      <c r="P105" s="9">
        <v>1</v>
      </c>
      <c r="Q105" s="9">
        <v>1</v>
      </c>
      <c r="R105" s="9">
        <v>0.24</v>
      </c>
      <c r="S105" s="81">
        <f>R105/Q105</f>
        <v>0.24</v>
      </c>
      <c r="T105" s="205"/>
      <c r="U105" s="205"/>
      <c r="V105" s="205"/>
      <c r="W105" s="149"/>
      <c r="X105" s="149"/>
      <c r="Y105" s="150"/>
      <c r="Z105" s="91" t="s">
        <v>360</v>
      </c>
      <c r="AA105" s="90" t="s">
        <v>361</v>
      </c>
      <c r="AB105" s="21" t="s">
        <v>496</v>
      </c>
      <c r="AC105" s="232"/>
    </row>
    <row r="106" spans="1:29" s="1" customFormat="1" ht="103.5" customHeight="1">
      <c r="A106" s="224"/>
      <c r="B106" s="258"/>
      <c r="C106" s="231"/>
      <c r="D106" s="231"/>
      <c r="E106" s="230"/>
      <c r="F106" s="230"/>
      <c r="G106" s="213"/>
      <c r="H106" s="231"/>
      <c r="I106" s="208"/>
      <c r="J106" s="230"/>
      <c r="K106" s="227"/>
      <c r="L106" s="209"/>
      <c r="M106" s="206"/>
      <c r="N106" s="205"/>
      <c r="O106" s="21" t="s">
        <v>329</v>
      </c>
      <c r="P106" s="9">
        <v>1</v>
      </c>
      <c r="Q106" s="9">
        <v>1</v>
      </c>
      <c r="R106" s="9">
        <v>0.25</v>
      </c>
      <c r="S106" s="81">
        <f t="shared" si="6"/>
        <v>0.25</v>
      </c>
      <c r="T106" s="205"/>
      <c r="U106" s="205"/>
      <c r="V106" s="205"/>
      <c r="W106" s="149"/>
      <c r="X106" s="149"/>
      <c r="Y106" s="150"/>
      <c r="Z106" s="91" t="s">
        <v>360</v>
      </c>
      <c r="AA106" s="90" t="s">
        <v>361</v>
      </c>
      <c r="AB106" s="124" t="s">
        <v>366</v>
      </c>
      <c r="AC106" s="232"/>
    </row>
    <row r="107" spans="1:29" s="1" customFormat="1" ht="108.75" customHeight="1">
      <c r="A107" s="224"/>
      <c r="B107" s="258"/>
      <c r="C107" s="212">
        <v>11</v>
      </c>
      <c r="D107" s="212" t="s">
        <v>83</v>
      </c>
      <c r="E107" s="228">
        <v>1</v>
      </c>
      <c r="F107" s="228">
        <v>1</v>
      </c>
      <c r="G107" s="213"/>
      <c r="H107" s="212" t="s">
        <v>90</v>
      </c>
      <c r="I107" s="207" t="s">
        <v>91</v>
      </c>
      <c r="J107" s="228">
        <v>1</v>
      </c>
      <c r="K107" s="225">
        <v>1</v>
      </c>
      <c r="L107" s="209" t="s">
        <v>199</v>
      </c>
      <c r="M107" s="206" t="s">
        <v>115</v>
      </c>
      <c r="N107" s="205" t="s">
        <v>198</v>
      </c>
      <c r="O107" s="31" t="s">
        <v>336</v>
      </c>
      <c r="P107" s="9">
        <v>1</v>
      </c>
      <c r="Q107" s="9">
        <v>1</v>
      </c>
      <c r="R107" s="9">
        <v>0.25</v>
      </c>
      <c r="S107" s="81">
        <f t="shared" si="6"/>
        <v>0.25</v>
      </c>
      <c r="T107" s="205" t="s">
        <v>90</v>
      </c>
      <c r="U107" s="205" t="s">
        <v>323</v>
      </c>
      <c r="V107" s="205" t="s">
        <v>296</v>
      </c>
      <c r="W107" s="149">
        <f>20000000+80000000</f>
        <v>100000000</v>
      </c>
      <c r="X107" s="149">
        <v>68000000</v>
      </c>
      <c r="Y107" s="150">
        <f>X107/W107</f>
        <v>0.68</v>
      </c>
      <c r="Z107" s="91" t="s">
        <v>360</v>
      </c>
      <c r="AA107" s="90" t="s">
        <v>361</v>
      </c>
      <c r="AB107" s="21" t="s">
        <v>367</v>
      </c>
      <c r="AC107" s="232" t="s">
        <v>100</v>
      </c>
    </row>
    <row r="108" spans="1:29" s="1" customFormat="1" ht="106.5" customHeight="1">
      <c r="A108" s="224"/>
      <c r="B108" s="258"/>
      <c r="C108" s="213"/>
      <c r="D108" s="213"/>
      <c r="E108" s="229"/>
      <c r="F108" s="229"/>
      <c r="G108" s="213"/>
      <c r="H108" s="213"/>
      <c r="I108" s="211"/>
      <c r="J108" s="229"/>
      <c r="K108" s="226"/>
      <c r="L108" s="209"/>
      <c r="M108" s="206"/>
      <c r="N108" s="205"/>
      <c r="O108" s="31" t="s">
        <v>337</v>
      </c>
      <c r="P108" s="7">
        <v>4</v>
      </c>
      <c r="Q108" s="7">
        <v>4</v>
      </c>
      <c r="R108" s="7">
        <v>1</v>
      </c>
      <c r="S108" s="81">
        <f t="shared" si="6"/>
        <v>0.25</v>
      </c>
      <c r="T108" s="205"/>
      <c r="U108" s="205"/>
      <c r="V108" s="205"/>
      <c r="W108" s="149"/>
      <c r="X108" s="149"/>
      <c r="Y108" s="150"/>
      <c r="Z108" s="91" t="s">
        <v>360</v>
      </c>
      <c r="AA108" s="90" t="s">
        <v>361</v>
      </c>
      <c r="AB108" s="21" t="s">
        <v>368</v>
      </c>
      <c r="AC108" s="232"/>
    </row>
    <row r="109" spans="1:29" s="1" customFormat="1" ht="120.75" customHeight="1">
      <c r="A109" s="224"/>
      <c r="B109" s="258"/>
      <c r="C109" s="213"/>
      <c r="D109" s="213"/>
      <c r="E109" s="229"/>
      <c r="F109" s="229"/>
      <c r="G109" s="213"/>
      <c r="H109" s="213"/>
      <c r="I109" s="211"/>
      <c r="J109" s="229"/>
      <c r="K109" s="226"/>
      <c r="L109" s="209"/>
      <c r="M109" s="206"/>
      <c r="N109" s="205"/>
      <c r="O109" s="31" t="s">
        <v>338</v>
      </c>
      <c r="P109" s="7">
        <v>4</v>
      </c>
      <c r="Q109" s="7">
        <v>4</v>
      </c>
      <c r="R109" s="7">
        <v>1</v>
      </c>
      <c r="S109" s="81">
        <f t="shared" si="6"/>
        <v>0.25</v>
      </c>
      <c r="T109" s="205"/>
      <c r="U109" s="205"/>
      <c r="V109" s="205"/>
      <c r="W109" s="149"/>
      <c r="X109" s="149"/>
      <c r="Y109" s="150"/>
      <c r="Z109" s="91" t="s">
        <v>360</v>
      </c>
      <c r="AA109" s="90" t="s">
        <v>361</v>
      </c>
      <c r="AB109" s="21" t="s">
        <v>483</v>
      </c>
      <c r="AC109" s="232"/>
    </row>
    <row r="110" spans="1:29" s="1" customFormat="1" ht="166.5" customHeight="1">
      <c r="A110" s="224"/>
      <c r="B110" s="258"/>
      <c r="C110" s="231"/>
      <c r="D110" s="231"/>
      <c r="E110" s="230"/>
      <c r="F110" s="230"/>
      <c r="G110" s="231"/>
      <c r="H110" s="231"/>
      <c r="I110" s="208"/>
      <c r="J110" s="230"/>
      <c r="K110" s="227"/>
      <c r="L110" s="209"/>
      <c r="M110" s="206"/>
      <c r="N110" s="205"/>
      <c r="O110" s="31" t="s">
        <v>339</v>
      </c>
      <c r="P110" s="9">
        <v>1</v>
      </c>
      <c r="Q110" s="9">
        <v>1</v>
      </c>
      <c r="R110" s="9">
        <v>0.25</v>
      </c>
      <c r="S110" s="81">
        <f t="shared" si="6"/>
        <v>0.25</v>
      </c>
      <c r="T110" s="205"/>
      <c r="U110" s="205"/>
      <c r="V110" s="205"/>
      <c r="W110" s="149"/>
      <c r="X110" s="149"/>
      <c r="Y110" s="150"/>
      <c r="Z110" s="91" t="s">
        <v>360</v>
      </c>
      <c r="AA110" s="90" t="s">
        <v>361</v>
      </c>
      <c r="AB110" s="21" t="s">
        <v>369</v>
      </c>
      <c r="AC110" s="232"/>
    </row>
    <row r="111" spans="1:29" s="1" customFormat="1" ht="72.75" customHeight="1">
      <c r="A111" s="224"/>
      <c r="B111" s="258"/>
      <c r="C111" s="212">
        <v>11</v>
      </c>
      <c r="D111" s="212" t="s">
        <v>83</v>
      </c>
      <c r="E111" s="228">
        <v>1</v>
      </c>
      <c r="F111" s="228">
        <v>1</v>
      </c>
      <c r="G111" s="212" t="s">
        <v>84</v>
      </c>
      <c r="H111" s="212" t="s">
        <v>203</v>
      </c>
      <c r="I111" s="212" t="s">
        <v>202</v>
      </c>
      <c r="J111" s="228">
        <v>1</v>
      </c>
      <c r="K111" s="225">
        <v>1</v>
      </c>
      <c r="L111" s="214" t="s">
        <v>201</v>
      </c>
      <c r="M111" s="217" t="s">
        <v>161</v>
      </c>
      <c r="N111" s="207" t="s">
        <v>200</v>
      </c>
      <c r="O111" s="89" t="s">
        <v>215</v>
      </c>
      <c r="P111" s="9">
        <v>1</v>
      </c>
      <c r="Q111" s="9">
        <v>1</v>
      </c>
      <c r="R111" s="9">
        <v>1</v>
      </c>
      <c r="S111" s="81">
        <f>R111/Q111</f>
        <v>1</v>
      </c>
      <c r="T111" s="207" t="s">
        <v>203</v>
      </c>
      <c r="U111" s="207" t="s">
        <v>303</v>
      </c>
      <c r="V111" s="207" t="s">
        <v>304</v>
      </c>
      <c r="W111" s="151">
        <v>789423465</v>
      </c>
      <c r="X111" s="151">
        <v>505700000</v>
      </c>
      <c r="Y111" s="154">
        <f>X111/W111</f>
        <v>0.6405940821634938</v>
      </c>
      <c r="Z111" s="91" t="s">
        <v>360</v>
      </c>
      <c r="AA111" s="90" t="s">
        <v>361</v>
      </c>
      <c r="AB111" s="21" t="s">
        <v>484</v>
      </c>
      <c r="AC111" s="233" t="s">
        <v>101</v>
      </c>
    </row>
    <row r="112" spans="1:29" s="1" customFormat="1" ht="78" customHeight="1">
      <c r="A112" s="224"/>
      <c r="B112" s="258"/>
      <c r="C112" s="213"/>
      <c r="D112" s="213"/>
      <c r="E112" s="229"/>
      <c r="F112" s="229"/>
      <c r="G112" s="213"/>
      <c r="H112" s="213"/>
      <c r="I112" s="213"/>
      <c r="J112" s="229"/>
      <c r="K112" s="226"/>
      <c r="L112" s="215"/>
      <c r="M112" s="218"/>
      <c r="N112" s="211"/>
      <c r="O112" s="31" t="s">
        <v>243</v>
      </c>
      <c r="P112" s="7">
        <v>200</v>
      </c>
      <c r="Q112" s="7">
        <v>2000</v>
      </c>
      <c r="R112" s="7">
        <v>2000</v>
      </c>
      <c r="S112" s="81">
        <f>R112/Q112</f>
        <v>1</v>
      </c>
      <c r="T112" s="211"/>
      <c r="U112" s="211"/>
      <c r="V112" s="211"/>
      <c r="W112" s="152"/>
      <c r="X112" s="152"/>
      <c r="Y112" s="155"/>
      <c r="Z112" s="91" t="s">
        <v>360</v>
      </c>
      <c r="AA112" s="90" t="s">
        <v>361</v>
      </c>
      <c r="AB112" s="21" t="s">
        <v>485</v>
      </c>
      <c r="AC112" s="235"/>
    </row>
    <row r="113" spans="1:29" s="1" customFormat="1" ht="78" customHeight="1">
      <c r="A113" s="224"/>
      <c r="B113" s="258"/>
      <c r="C113" s="213"/>
      <c r="D113" s="213"/>
      <c r="E113" s="229"/>
      <c r="F113" s="229"/>
      <c r="G113" s="213"/>
      <c r="H113" s="213"/>
      <c r="I113" s="213"/>
      <c r="J113" s="229"/>
      <c r="K113" s="226"/>
      <c r="L113" s="215"/>
      <c r="M113" s="218"/>
      <c r="N113" s="211"/>
      <c r="O113" s="21" t="s">
        <v>244</v>
      </c>
      <c r="P113" s="9">
        <v>1</v>
      </c>
      <c r="Q113" s="9">
        <v>1</v>
      </c>
      <c r="R113" s="9">
        <v>1</v>
      </c>
      <c r="S113" s="92">
        <f>R113/Q113</f>
        <v>1</v>
      </c>
      <c r="T113" s="211"/>
      <c r="U113" s="211"/>
      <c r="V113" s="211"/>
      <c r="W113" s="152"/>
      <c r="X113" s="152"/>
      <c r="Y113" s="155"/>
      <c r="Z113" s="91" t="s">
        <v>360</v>
      </c>
      <c r="AA113" s="90" t="s">
        <v>361</v>
      </c>
      <c r="AB113" s="124" t="s">
        <v>388</v>
      </c>
      <c r="AC113" s="235"/>
    </row>
    <row r="114" spans="1:29" s="1" customFormat="1" ht="78" customHeight="1">
      <c r="A114" s="224"/>
      <c r="B114" s="258"/>
      <c r="C114" s="213"/>
      <c r="D114" s="213"/>
      <c r="E114" s="229"/>
      <c r="F114" s="229"/>
      <c r="G114" s="213"/>
      <c r="H114" s="213"/>
      <c r="I114" s="213"/>
      <c r="J114" s="229"/>
      <c r="K114" s="226"/>
      <c r="L114" s="215"/>
      <c r="M114" s="218"/>
      <c r="N114" s="211"/>
      <c r="O114" s="21" t="s">
        <v>335</v>
      </c>
      <c r="P114" s="7">
        <v>12</v>
      </c>
      <c r="Q114" s="7">
        <v>12</v>
      </c>
      <c r="R114" s="7">
        <v>3</v>
      </c>
      <c r="S114" s="81">
        <f>R114/Q114</f>
        <v>0.25</v>
      </c>
      <c r="T114" s="211"/>
      <c r="U114" s="211"/>
      <c r="V114" s="211"/>
      <c r="W114" s="152"/>
      <c r="X114" s="152"/>
      <c r="Y114" s="155"/>
      <c r="Z114" s="91" t="s">
        <v>360</v>
      </c>
      <c r="AA114" s="90" t="s">
        <v>361</v>
      </c>
      <c r="AB114" s="21" t="s">
        <v>389</v>
      </c>
      <c r="AC114" s="235"/>
    </row>
    <row r="115" spans="1:29" s="1" customFormat="1" ht="89.25" customHeight="1">
      <c r="A115" s="224"/>
      <c r="B115" s="258"/>
      <c r="C115" s="213"/>
      <c r="D115" s="213"/>
      <c r="E115" s="229"/>
      <c r="F115" s="229"/>
      <c r="G115" s="213"/>
      <c r="H115" s="213"/>
      <c r="I115" s="213"/>
      <c r="J115" s="229"/>
      <c r="K115" s="226"/>
      <c r="L115" s="215"/>
      <c r="M115" s="218"/>
      <c r="N115" s="211"/>
      <c r="O115" s="21" t="s">
        <v>287</v>
      </c>
      <c r="P115" s="9">
        <v>1</v>
      </c>
      <c r="Q115" s="9">
        <v>1</v>
      </c>
      <c r="R115" s="9">
        <v>1</v>
      </c>
      <c r="S115" s="81">
        <f>R115/Q115</f>
        <v>1</v>
      </c>
      <c r="T115" s="211"/>
      <c r="U115" s="211"/>
      <c r="V115" s="211"/>
      <c r="W115" s="152"/>
      <c r="X115" s="152"/>
      <c r="Y115" s="155"/>
      <c r="Z115" s="91" t="s">
        <v>360</v>
      </c>
      <c r="AA115" s="90" t="s">
        <v>361</v>
      </c>
      <c r="AB115" s="21" t="s">
        <v>400</v>
      </c>
      <c r="AC115" s="235"/>
    </row>
    <row r="116" spans="1:29" s="1" customFormat="1" ht="78" customHeight="1">
      <c r="A116" s="224"/>
      <c r="B116" s="258"/>
      <c r="C116" s="213"/>
      <c r="D116" s="213"/>
      <c r="E116" s="229"/>
      <c r="F116" s="229"/>
      <c r="G116" s="213"/>
      <c r="H116" s="213"/>
      <c r="I116" s="213"/>
      <c r="J116" s="229"/>
      <c r="K116" s="226"/>
      <c r="L116" s="215"/>
      <c r="M116" s="218"/>
      <c r="N116" s="211"/>
      <c r="O116" s="21" t="s">
        <v>245</v>
      </c>
      <c r="P116" s="9">
        <v>1</v>
      </c>
      <c r="Q116" s="9">
        <v>1</v>
      </c>
      <c r="R116" s="9">
        <v>1</v>
      </c>
      <c r="S116" s="81">
        <f aca="true" t="shared" si="7" ref="S116:S122">R116/Q116</f>
        <v>1</v>
      </c>
      <c r="T116" s="211"/>
      <c r="U116" s="211"/>
      <c r="V116" s="211"/>
      <c r="W116" s="152"/>
      <c r="X116" s="152"/>
      <c r="Y116" s="155"/>
      <c r="Z116" s="91" t="s">
        <v>360</v>
      </c>
      <c r="AA116" s="90" t="s">
        <v>361</v>
      </c>
      <c r="AB116" s="21" t="s">
        <v>390</v>
      </c>
      <c r="AC116" s="235"/>
    </row>
    <row r="117" spans="1:29" s="1" customFormat="1" ht="68.25" customHeight="1">
      <c r="A117" s="224"/>
      <c r="B117" s="258"/>
      <c r="C117" s="213"/>
      <c r="D117" s="213"/>
      <c r="E117" s="229"/>
      <c r="F117" s="229"/>
      <c r="G117" s="213"/>
      <c r="H117" s="213"/>
      <c r="I117" s="213"/>
      <c r="J117" s="229"/>
      <c r="K117" s="226"/>
      <c r="L117" s="215"/>
      <c r="M117" s="218"/>
      <c r="N117" s="211"/>
      <c r="O117" s="21" t="s">
        <v>246</v>
      </c>
      <c r="P117" s="9">
        <v>1</v>
      </c>
      <c r="Q117" s="9">
        <v>1</v>
      </c>
      <c r="R117" s="9">
        <v>1</v>
      </c>
      <c r="S117" s="81">
        <f t="shared" si="7"/>
        <v>1</v>
      </c>
      <c r="T117" s="211"/>
      <c r="U117" s="211"/>
      <c r="V117" s="211"/>
      <c r="W117" s="152"/>
      <c r="X117" s="152"/>
      <c r="Y117" s="155"/>
      <c r="Z117" s="91" t="s">
        <v>360</v>
      </c>
      <c r="AA117" s="90" t="s">
        <v>361</v>
      </c>
      <c r="AB117" s="21" t="s">
        <v>370</v>
      </c>
      <c r="AC117" s="235"/>
    </row>
    <row r="118" spans="1:29" s="1" customFormat="1" ht="93" customHeight="1">
      <c r="A118" s="224"/>
      <c r="B118" s="258"/>
      <c r="C118" s="213"/>
      <c r="D118" s="213"/>
      <c r="E118" s="229"/>
      <c r="F118" s="229"/>
      <c r="G118" s="213"/>
      <c r="H118" s="213"/>
      <c r="I118" s="213"/>
      <c r="J118" s="229"/>
      <c r="K118" s="226"/>
      <c r="L118" s="215"/>
      <c r="M118" s="218"/>
      <c r="N118" s="211"/>
      <c r="O118" s="31" t="s">
        <v>247</v>
      </c>
      <c r="P118" s="9">
        <v>1</v>
      </c>
      <c r="Q118" s="9">
        <v>1</v>
      </c>
      <c r="R118" s="9">
        <v>1</v>
      </c>
      <c r="S118" s="81">
        <f t="shared" si="7"/>
        <v>1</v>
      </c>
      <c r="T118" s="211"/>
      <c r="U118" s="211"/>
      <c r="V118" s="211"/>
      <c r="W118" s="152"/>
      <c r="X118" s="152"/>
      <c r="Y118" s="155"/>
      <c r="Z118" s="91" t="s">
        <v>360</v>
      </c>
      <c r="AA118" s="90" t="s">
        <v>361</v>
      </c>
      <c r="AB118" s="124" t="s">
        <v>371</v>
      </c>
      <c r="AC118" s="235"/>
    </row>
    <row r="119" spans="1:29" s="1" customFormat="1" ht="136.5" customHeight="1">
      <c r="A119" s="224"/>
      <c r="B119" s="258"/>
      <c r="C119" s="213"/>
      <c r="D119" s="213"/>
      <c r="E119" s="229"/>
      <c r="F119" s="229"/>
      <c r="G119" s="213"/>
      <c r="H119" s="213"/>
      <c r="I119" s="213"/>
      <c r="J119" s="229"/>
      <c r="K119" s="226"/>
      <c r="L119" s="215"/>
      <c r="M119" s="218"/>
      <c r="N119" s="211"/>
      <c r="O119" s="31" t="s">
        <v>248</v>
      </c>
      <c r="P119" s="9">
        <v>1</v>
      </c>
      <c r="Q119" s="9">
        <v>1</v>
      </c>
      <c r="R119" s="9">
        <v>1</v>
      </c>
      <c r="S119" s="81">
        <f t="shared" si="7"/>
        <v>1</v>
      </c>
      <c r="T119" s="211"/>
      <c r="U119" s="211"/>
      <c r="V119" s="211"/>
      <c r="W119" s="152"/>
      <c r="X119" s="152"/>
      <c r="Y119" s="155"/>
      <c r="Z119" s="91" t="s">
        <v>360</v>
      </c>
      <c r="AA119" s="90" t="s">
        <v>361</v>
      </c>
      <c r="AB119" s="21" t="s">
        <v>372</v>
      </c>
      <c r="AC119" s="235"/>
    </row>
    <row r="120" spans="1:29" s="1" customFormat="1" ht="78" customHeight="1">
      <c r="A120" s="224"/>
      <c r="B120" s="258"/>
      <c r="C120" s="213"/>
      <c r="D120" s="213"/>
      <c r="E120" s="229"/>
      <c r="F120" s="229"/>
      <c r="G120" s="213"/>
      <c r="H120" s="213"/>
      <c r="I120" s="213"/>
      <c r="J120" s="229"/>
      <c r="K120" s="226"/>
      <c r="L120" s="215"/>
      <c r="M120" s="218"/>
      <c r="N120" s="211"/>
      <c r="O120" s="31" t="s">
        <v>249</v>
      </c>
      <c r="P120" s="9">
        <v>1</v>
      </c>
      <c r="Q120" s="9">
        <v>1</v>
      </c>
      <c r="R120" s="9">
        <v>1</v>
      </c>
      <c r="S120" s="81">
        <f t="shared" si="7"/>
        <v>1</v>
      </c>
      <c r="T120" s="211"/>
      <c r="U120" s="211"/>
      <c r="V120" s="211"/>
      <c r="W120" s="152"/>
      <c r="X120" s="152"/>
      <c r="Y120" s="155"/>
      <c r="Z120" s="91" t="s">
        <v>360</v>
      </c>
      <c r="AA120" s="90" t="s">
        <v>361</v>
      </c>
      <c r="AB120" s="124" t="s">
        <v>373</v>
      </c>
      <c r="AC120" s="235"/>
    </row>
    <row r="121" spans="1:29" s="1" customFormat="1" ht="70.5" customHeight="1">
      <c r="A121" s="224"/>
      <c r="B121" s="258"/>
      <c r="C121" s="213"/>
      <c r="D121" s="213"/>
      <c r="E121" s="229"/>
      <c r="F121" s="229"/>
      <c r="G121" s="213"/>
      <c r="H121" s="213"/>
      <c r="I121" s="213"/>
      <c r="J121" s="229"/>
      <c r="K121" s="226"/>
      <c r="L121" s="215"/>
      <c r="M121" s="218"/>
      <c r="N121" s="211"/>
      <c r="O121" s="31" t="s">
        <v>250</v>
      </c>
      <c r="P121" s="9">
        <v>1</v>
      </c>
      <c r="Q121" s="9">
        <v>1</v>
      </c>
      <c r="R121" s="9">
        <v>1</v>
      </c>
      <c r="S121" s="81">
        <f t="shared" si="7"/>
        <v>1</v>
      </c>
      <c r="T121" s="211"/>
      <c r="U121" s="211"/>
      <c r="V121" s="211"/>
      <c r="W121" s="152"/>
      <c r="X121" s="152"/>
      <c r="Y121" s="155"/>
      <c r="Z121" s="91" t="s">
        <v>360</v>
      </c>
      <c r="AA121" s="90" t="s">
        <v>361</v>
      </c>
      <c r="AB121" s="124" t="s">
        <v>374</v>
      </c>
      <c r="AC121" s="235"/>
    </row>
    <row r="122" spans="1:29" s="1" customFormat="1" ht="150" customHeight="1">
      <c r="A122" s="224"/>
      <c r="B122" s="258"/>
      <c r="C122" s="213"/>
      <c r="D122" s="213"/>
      <c r="E122" s="229"/>
      <c r="F122" s="229"/>
      <c r="G122" s="213"/>
      <c r="H122" s="213"/>
      <c r="I122" s="213"/>
      <c r="J122" s="229"/>
      <c r="K122" s="226"/>
      <c r="L122" s="215"/>
      <c r="M122" s="218"/>
      <c r="N122" s="211"/>
      <c r="O122" s="31" t="s">
        <v>251</v>
      </c>
      <c r="P122" s="9">
        <v>1</v>
      </c>
      <c r="Q122" s="9">
        <v>1</v>
      </c>
      <c r="R122" s="9">
        <v>1</v>
      </c>
      <c r="S122" s="81">
        <f t="shared" si="7"/>
        <v>1</v>
      </c>
      <c r="T122" s="211"/>
      <c r="U122" s="211"/>
      <c r="V122" s="211"/>
      <c r="W122" s="152"/>
      <c r="X122" s="152"/>
      <c r="Y122" s="155"/>
      <c r="Z122" s="91" t="s">
        <v>360</v>
      </c>
      <c r="AA122" s="90" t="s">
        <v>361</v>
      </c>
      <c r="AB122" s="21" t="s">
        <v>375</v>
      </c>
      <c r="AC122" s="235"/>
    </row>
    <row r="123" spans="1:29" s="22" customFormat="1" ht="105" customHeight="1">
      <c r="A123" s="224"/>
      <c r="B123" s="258"/>
      <c r="C123" s="213"/>
      <c r="D123" s="213"/>
      <c r="E123" s="229"/>
      <c r="F123" s="229"/>
      <c r="G123" s="213"/>
      <c r="H123" s="213"/>
      <c r="I123" s="213"/>
      <c r="J123" s="229"/>
      <c r="K123" s="226"/>
      <c r="L123" s="215"/>
      <c r="M123" s="218"/>
      <c r="N123" s="211"/>
      <c r="O123" s="31" t="s">
        <v>252</v>
      </c>
      <c r="P123" s="9">
        <v>1</v>
      </c>
      <c r="Q123" s="9">
        <v>1</v>
      </c>
      <c r="R123" s="9">
        <v>1</v>
      </c>
      <c r="S123" s="81">
        <f aca="true" t="shared" si="8" ref="S123:S135">R123/Q123</f>
        <v>1</v>
      </c>
      <c r="T123" s="211"/>
      <c r="U123" s="211"/>
      <c r="V123" s="211"/>
      <c r="W123" s="152"/>
      <c r="X123" s="152"/>
      <c r="Y123" s="155"/>
      <c r="Z123" s="91" t="s">
        <v>360</v>
      </c>
      <c r="AA123" s="90" t="s">
        <v>361</v>
      </c>
      <c r="AB123" s="21" t="s">
        <v>376</v>
      </c>
      <c r="AC123" s="235"/>
    </row>
    <row r="124" spans="1:29" s="22" customFormat="1" ht="105" customHeight="1">
      <c r="A124" s="224"/>
      <c r="B124" s="32"/>
      <c r="C124" s="116"/>
      <c r="D124" s="116"/>
      <c r="E124" s="33"/>
      <c r="F124" s="33"/>
      <c r="G124" s="116"/>
      <c r="H124" s="116"/>
      <c r="I124" s="116"/>
      <c r="J124" s="33"/>
      <c r="K124" s="34"/>
      <c r="L124" s="215"/>
      <c r="M124" s="218"/>
      <c r="N124" s="211"/>
      <c r="O124" s="122" t="s">
        <v>288</v>
      </c>
      <c r="P124" s="17">
        <v>0</v>
      </c>
      <c r="Q124" s="9">
        <v>1</v>
      </c>
      <c r="R124" s="9">
        <v>1</v>
      </c>
      <c r="S124" s="81">
        <f t="shared" si="8"/>
        <v>1</v>
      </c>
      <c r="T124" s="211"/>
      <c r="U124" s="211"/>
      <c r="V124" s="211"/>
      <c r="W124" s="152"/>
      <c r="X124" s="152"/>
      <c r="Y124" s="155"/>
      <c r="Z124" s="91" t="s">
        <v>360</v>
      </c>
      <c r="AA124" s="90" t="s">
        <v>361</v>
      </c>
      <c r="AB124" s="121" t="s">
        <v>454</v>
      </c>
      <c r="AC124" s="235"/>
    </row>
    <row r="125" spans="1:29" s="22" customFormat="1" ht="105" customHeight="1">
      <c r="A125" s="224"/>
      <c r="B125" s="32"/>
      <c r="C125" s="116"/>
      <c r="D125" s="116"/>
      <c r="E125" s="33"/>
      <c r="F125" s="33"/>
      <c r="G125" s="116"/>
      <c r="H125" s="116"/>
      <c r="I125" s="116"/>
      <c r="J125" s="33"/>
      <c r="K125" s="34"/>
      <c r="L125" s="216"/>
      <c r="M125" s="219"/>
      <c r="N125" s="208"/>
      <c r="O125" s="111" t="s">
        <v>289</v>
      </c>
      <c r="P125" s="17">
        <v>0</v>
      </c>
      <c r="Q125" s="9">
        <v>1</v>
      </c>
      <c r="R125" s="9">
        <v>1</v>
      </c>
      <c r="S125" s="81">
        <f t="shared" si="8"/>
        <v>1</v>
      </c>
      <c r="T125" s="208"/>
      <c r="U125" s="208"/>
      <c r="V125" s="208"/>
      <c r="W125" s="153"/>
      <c r="X125" s="153"/>
      <c r="Y125" s="156"/>
      <c r="Z125" s="91" t="s">
        <v>360</v>
      </c>
      <c r="AA125" s="90" t="s">
        <v>361</v>
      </c>
      <c r="AB125" s="121" t="s">
        <v>454</v>
      </c>
      <c r="AC125" s="234"/>
    </row>
    <row r="126" spans="1:29" s="1" customFormat="1" ht="87.75" customHeight="1">
      <c r="A126" s="224"/>
      <c r="B126" s="257" t="s">
        <v>64</v>
      </c>
      <c r="C126" s="212">
        <v>11</v>
      </c>
      <c r="D126" s="212" t="s">
        <v>65</v>
      </c>
      <c r="E126" s="212">
        <v>0</v>
      </c>
      <c r="F126" s="228">
        <v>0.8</v>
      </c>
      <c r="G126" s="212" t="s">
        <v>66</v>
      </c>
      <c r="H126" s="212" t="s">
        <v>92</v>
      </c>
      <c r="I126" s="207" t="s">
        <v>93</v>
      </c>
      <c r="J126" s="228">
        <v>1</v>
      </c>
      <c r="K126" s="251">
        <v>1</v>
      </c>
      <c r="L126" s="209" t="s">
        <v>205</v>
      </c>
      <c r="M126" s="206" t="s">
        <v>116</v>
      </c>
      <c r="N126" s="205" t="s">
        <v>223</v>
      </c>
      <c r="O126" s="21" t="s">
        <v>155</v>
      </c>
      <c r="P126" s="7">
        <v>0</v>
      </c>
      <c r="Q126" s="7">
        <v>200</v>
      </c>
      <c r="R126" s="7">
        <v>43</v>
      </c>
      <c r="S126" s="81">
        <f>R126/Q126</f>
        <v>0.215</v>
      </c>
      <c r="T126" s="205" t="s">
        <v>203</v>
      </c>
      <c r="U126" s="205" t="s">
        <v>305</v>
      </c>
      <c r="V126" s="205" t="s">
        <v>296</v>
      </c>
      <c r="W126" s="149">
        <v>129000000</v>
      </c>
      <c r="X126" s="149">
        <v>102000000</v>
      </c>
      <c r="Y126" s="150">
        <f>X126/W126</f>
        <v>0.7906976744186046</v>
      </c>
      <c r="Z126" s="91" t="s">
        <v>360</v>
      </c>
      <c r="AA126" s="90" t="s">
        <v>361</v>
      </c>
      <c r="AB126" s="21" t="s">
        <v>486</v>
      </c>
      <c r="AC126" s="232" t="s">
        <v>131</v>
      </c>
    </row>
    <row r="127" spans="1:29" s="1" customFormat="1" ht="144.75" customHeight="1">
      <c r="A127" s="224"/>
      <c r="B127" s="258"/>
      <c r="C127" s="213"/>
      <c r="D127" s="213"/>
      <c r="E127" s="213"/>
      <c r="F127" s="229"/>
      <c r="G127" s="213"/>
      <c r="H127" s="213"/>
      <c r="I127" s="211"/>
      <c r="J127" s="229"/>
      <c r="K127" s="252"/>
      <c r="L127" s="209"/>
      <c r="M127" s="206"/>
      <c r="N127" s="205"/>
      <c r="O127" s="21" t="s">
        <v>117</v>
      </c>
      <c r="P127" s="7">
        <v>0</v>
      </c>
      <c r="Q127" s="7">
        <v>200</v>
      </c>
      <c r="R127" s="7">
        <v>17</v>
      </c>
      <c r="S127" s="81">
        <f>R127/Q127</f>
        <v>0.085</v>
      </c>
      <c r="T127" s="205"/>
      <c r="U127" s="205"/>
      <c r="V127" s="205"/>
      <c r="W127" s="149"/>
      <c r="X127" s="149"/>
      <c r="Y127" s="150"/>
      <c r="Z127" s="91" t="s">
        <v>360</v>
      </c>
      <c r="AA127" s="90" t="s">
        <v>361</v>
      </c>
      <c r="AB127" s="21" t="s">
        <v>490</v>
      </c>
      <c r="AC127" s="232"/>
    </row>
    <row r="128" spans="1:29" s="1" customFormat="1" ht="102.75" customHeight="1">
      <c r="A128" s="224"/>
      <c r="B128" s="258"/>
      <c r="C128" s="213"/>
      <c r="D128" s="213"/>
      <c r="E128" s="213"/>
      <c r="F128" s="229"/>
      <c r="G128" s="213"/>
      <c r="H128" s="213"/>
      <c r="I128" s="211"/>
      <c r="J128" s="229"/>
      <c r="K128" s="252"/>
      <c r="L128" s="209"/>
      <c r="M128" s="206"/>
      <c r="N128" s="205"/>
      <c r="O128" s="21" t="s">
        <v>156</v>
      </c>
      <c r="P128" s="7">
        <v>0</v>
      </c>
      <c r="Q128" s="7">
        <v>200</v>
      </c>
      <c r="R128" s="7">
        <v>36</v>
      </c>
      <c r="S128" s="81">
        <f>R128/Q128</f>
        <v>0.18</v>
      </c>
      <c r="T128" s="205"/>
      <c r="U128" s="205"/>
      <c r="V128" s="205"/>
      <c r="W128" s="149"/>
      <c r="X128" s="149"/>
      <c r="Y128" s="150"/>
      <c r="Z128" s="91" t="s">
        <v>360</v>
      </c>
      <c r="AA128" s="90" t="s">
        <v>361</v>
      </c>
      <c r="AB128" s="21" t="s">
        <v>487</v>
      </c>
      <c r="AC128" s="232"/>
    </row>
    <row r="129" spans="1:29" s="1" customFormat="1" ht="75.75" customHeight="1">
      <c r="A129" s="224"/>
      <c r="B129" s="258"/>
      <c r="C129" s="213"/>
      <c r="D129" s="213"/>
      <c r="E129" s="213"/>
      <c r="F129" s="229"/>
      <c r="G129" s="213"/>
      <c r="H129" s="213"/>
      <c r="I129" s="211"/>
      <c r="J129" s="229"/>
      <c r="K129" s="252"/>
      <c r="L129" s="209"/>
      <c r="M129" s="206"/>
      <c r="N129" s="205"/>
      <c r="O129" s="21" t="s">
        <v>157</v>
      </c>
      <c r="P129" s="7">
        <v>0</v>
      </c>
      <c r="Q129" s="9">
        <v>1</v>
      </c>
      <c r="R129" s="9">
        <v>1</v>
      </c>
      <c r="S129" s="81">
        <v>1</v>
      </c>
      <c r="T129" s="205"/>
      <c r="U129" s="205"/>
      <c r="V129" s="205"/>
      <c r="W129" s="149"/>
      <c r="X129" s="149"/>
      <c r="Y129" s="150"/>
      <c r="Z129" s="91" t="s">
        <v>360</v>
      </c>
      <c r="AA129" s="90" t="s">
        <v>361</v>
      </c>
      <c r="AB129" s="21" t="s">
        <v>488</v>
      </c>
      <c r="AC129" s="232"/>
    </row>
    <row r="130" spans="1:29" s="1" customFormat="1" ht="81.75" customHeight="1">
      <c r="A130" s="224"/>
      <c r="B130" s="258"/>
      <c r="C130" s="213"/>
      <c r="D130" s="213"/>
      <c r="E130" s="213"/>
      <c r="F130" s="229"/>
      <c r="G130" s="213"/>
      <c r="H130" s="213"/>
      <c r="I130" s="211"/>
      <c r="J130" s="229"/>
      <c r="K130" s="252"/>
      <c r="L130" s="209"/>
      <c r="M130" s="206"/>
      <c r="N130" s="205"/>
      <c r="O130" s="21" t="s">
        <v>158</v>
      </c>
      <c r="P130" s="7">
        <v>0</v>
      </c>
      <c r="Q130" s="9">
        <v>1</v>
      </c>
      <c r="R130" s="9">
        <v>1</v>
      </c>
      <c r="S130" s="81">
        <f t="shared" si="8"/>
        <v>1</v>
      </c>
      <c r="T130" s="205"/>
      <c r="U130" s="205"/>
      <c r="V130" s="205"/>
      <c r="W130" s="149"/>
      <c r="X130" s="149"/>
      <c r="Y130" s="150"/>
      <c r="Z130" s="91" t="s">
        <v>360</v>
      </c>
      <c r="AA130" s="90" t="s">
        <v>361</v>
      </c>
      <c r="AB130" s="21" t="s">
        <v>491</v>
      </c>
      <c r="AC130" s="232"/>
    </row>
    <row r="131" spans="1:29" s="1" customFormat="1" ht="67.5" customHeight="1">
      <c r="A131" s="224"/>
      <c r="B131" s="258"/>
      <c r="C131" s="213"/>
      <c r="D131" s="213"/>
      <c r="E131" s="213"/>
      <c r="F131" s="229"/>
      <c r="G131" s="213"/>
      <c r="H131" s="213"/>
      <c r="I131" s="211"/>
      <c r="J131" s="229"/>
      <c r="K131" s="252"/>
      <c r="L131" s="209"/>
      <c r="M131" s="206"/>
      <c r="N131" s="205"/>
      <c r="O131" s="21" t="s">
        <v>118</v>
      </c>
      <c r="P131" s="7">
        <v>0</v>
      </c>
      <c r="Q131" s="7">
        <v>20</v>
      </c>
      <c r="R131" s="7">
        <v>2</v>
      </c>
      <c r="S131" s="81">
        <f>R131/Q131</f>
        <v>0.1</v>
      </c>
      <c r="T131" s="205"/>
      <c r="U131" s="205"/>
      <c r="V131" s="205"/>
      <c r="W131" s="149"/>
      <c r="X131" s="149"/>
      <c r="Y131" s="150"/>
      <c r="Z131" s="91" t="s">
        <v>360</v>
      </c>
      <c r="AA131" s="90" t="s">
        <v>361</v>
      </c>
      <c r="AB131" s="21" t="s">
        <v>492</v>
      </c>
      <c r="AC131" s="232"/>
    </row>
    <row r="132" spans="1:29" s="1" customFormat="1" ht="59.25" customHeight="1">
      <c r="A132" s="224"/>
      <c r="B132" s="258"/>
      <c r="C132" s="213"/>
      <c r="D132" s="213"/>
      <c r="E132" s="213"/>
      <c r="F132" s="229"/>
      <c r="G132" s="213"/>
      <c r="H132" s="213"/>
      <c r="I132" s="211"/>
      <c r="J132" s="229"/>
      <c r="K132" s="252"/>
      <c r="L132" s="209"/>
      <c r="M132" s="206"/>
      <c r="N132" s="205"/>
      <c r="O132" s="21" t="s">
        <v>159</v>
      </c>
      <c r="P132" s="7">
        <v>0</v>
      </c>
      <c r="Q132" s="7">
        <v>100</v>
      </c>
      <c r="R132" s="7">
        <v>65</v>
      </c>
      <c r="S132" s="81">
        <f t="shared" si="8"/>
        <v>0.65</v>
      </c>
      <c r="T132" s="205"/>
      <c r="U132" s="205"/>
      <c r="V132" s="205"/>
      <c r="W132" s="149"/>
      <c r="X132" s="149"/>
      <c r="Y132" s="150"/>
      <c r="Z132" s="91" t="s">
        <v>360</v>
      </c>
      <c r="AA132" s="90" t="s">
        <v>361</v>
      </c>
      <c r="AB132" s="21" t="s">
        <v>489</v>
      </c>
      <c r="AC132" s="232"/>
    </row>
    <row r="133" spans="1:29" s="1" customFormat="1" ht="78" customHeight="1">
      <c r="A133" s="224"/>
      <c r="B133" s="258"/>
      <c r="C133" s="213"/>
      <c r="D133" s="213"/>
      <c r="E133" s="213"/>
      <c r="F133" s="229"/>
      <c r="G133" s="213"/>
      <c r="H133" s="213"/>
      <c r="I133" s="211"/>
      <c r="J133" s="229"/>
      <c r="K133" s="252"/>
      <c r="L133" s="209"/>
      <c r="M133" s="206"/>
      <c r="N133" s="205"/>
      <c r="O133" s="21" t="s">
        <v>160</v>
      </c>
      <c r="P133" s="7">
        <v>0</v>
      </c>
      <c r="Q133" s="7">
        <v>20</v>
      </c>
      <c r="R133" s="7">
        <v>0</v>
      </c>
      <c r="S133" s="81">
        <f t="shared" si="8"/>
        <v>0</v>
      </c>
      <c r="T133" s="205"/>
      <c r="U133" s="205"/>
      <c r="V133" s="205"/>
      <c r="W133" s="149"/>
      <c r="X133" s="149"/>
      <c r="Y133" s="150"/>
      <c r="Z133" s="91" t="s">
        <v>360</v>
      </c>
      <c r="AA133" s="90" t="s">
        <v>361</v>
      </c>
      <c r="AB133" s="21" t="s">
        <v>493</v>
      </c>
      <c r="AC133" s="232"/>
    </row>
    <row r="134" spans="1:29" s="1" customFormat="1" ht="87" customHeight="1">
      <c r="A134" s="224"/>
      <c r="B134" s="259"/>
      <c r="C134" s="231"/>
      <c r="D134" s="231"/>
      <c r="E134" s="231"/>
      <c r="F134" s="230"/>
      <c r="G134" s="231"/>
      <c r="H134" s="231"/>
      <c r="I134" s="208"/>
      <c r="J134" s="230"/>
      <c r="K134" s="253"/>
      <c r="L134" s="209"/>
      <c r="M134" s="206"/>
      <c r="N134" s="205"/>
      <c r="O134" s="21" t="s">
        <v>121</v>
      </c>
      <c r="P134" s="9">
        <v>0</v>
      </c>
      <c r="Q134" s="9">
        <v>1</v>
      </c>
      <c r="R134" s="9">
        <v>0.25</v>
      </c>
      <c r="S134" s="81">
        <f t="shared" si="8"/>
        <v>0.25</v>
      </c>
      <c r="T134" s="205"/>
      <c r="U134" s="205"/>
      <c r="V134" s="205"/>
      <c r="W134" s="149"/>
      <c r="X134" s="149"/>
      <c r="Y134" s="150"/>
      <c r="Z134" s="91" t="s">
        <v>360</v>
      </c>
      <c r="AA134" s="90" t="s">
        <v>361</v>
      </c>
      <c r="AB134" s="21" t="s">
        <v>494</v>
      </c>
      <c r="AC134" s="232"/>
    </row>
    <row r="135" spans="1:29" s="1" customFormat="1" ht="108" customHeight="1" thickBot="1">
      <c r="A135" s="224"/>
      <c r="B135" s="41" t="s">
        <v>94</v>
      </c>
      <c r="C135" s="115" t="s">
        <v>95</v>
      </c>
      <c r="D135" s="42" t="s">
        <v>96</v>
      </c>
      <c r="E135" s="37" t="s">
        <v>41</v>
      </c>
      <c r="F135" s="38">
        <v>0.3</v>
      </c>
      <c r="G135" s="43" t="s">
        <v>97</v>
      </c>
      <c r="H135" s="44" t="s">
        <v>98</v>
      </c>
      <c r="I135" s="45" t="s">
        <v>99</v>
      </c>
      <c r="J135" s="46">
        <v>0</v>
      </c>
      <c r="K135" s="47">
        <v>1</v>
      </c>
      <c r="L135" s="39" t="s">
        <v>207</v>
      </c>
      <c r="M135" s="115" t="s">
        <v>208</v>
      </c>
      <c r="N135" s="36" t="s">
        <v>206</v>
      </c>
      <c r="O135" s="48" t="s">
        <v>253</v>
      </c>
      <c r="P135" s="62">
        <v>0</v>
      </c>
      <c r="Q135" s="60">
        <v>0.4</v>
      </c>
      <c r="R135" s="60">
        <v>0.4</v>
      </c>
      <c r="S135" s="81">
        <f t="shared" si="8"/>
        <v>1</v>
      </c>
      <c r="T135" s="36" t="s">
        <v>98</v>
      </c>
      <c r="U135" s="36" t="s">
        <v>306</v>
      </c>
      <c r="V135" s="36" t="s">
        <v>307</v>
      </c>
      <c r="W135" s="67">
        <v>29584753</v>
      </c>
      <c r="X135" s="67">
        <v>0</v>
      </c>
      <c r="Y135" s="87">
        <f>X135/W135</f>
        <v>0</v>
      </c>
      <c r="Z135" s="91" t="s">
        <v>360</v>
      </c>
      <c r="AA135" s="90" t="s">
        <v>361</v>
      </c>
      <c r="AB135" s="48" t="s">
        <v>391</v>
      </c>
      <c r="AC135" s="40" t="s">
        <v>100</v>
      </c>
    </row>
    <row r="136" spans="1:29" ht="28.5" customHeight="1" thickBot="1">
      <c r="A136" s="49" t="s">
        <v>12</v>
      </c>
      <c r="B136" s="50"/>
      <c r="C136" s="50"/>
      <c r="D136" s="50"/>
      <c r="E136" s="50"/>
      <c r="F136" s="50"/>
      <c r="G136" s="50"/>
      <c r="H136" s="50"/>
      <c r="I136" s="50"/>
      <c r="J136" s="50"/>
      <c r="K136" s="50"/>
      <c r="L136" s="50"/>
      <c r="M136" s="50"/>
      <c r="N136" s="50"/>
      <c r="O136" s="50"/>
      <c r="P136" s="50"/>
      <c r="Q136" s="50"/>
      <c r="R136" s="50"/>
      <c r="S136" s="83"/>
      <c r="T136" s="50"/>
      <c r="U136" s="50"/>
      <c r="V136" s="50"/>
      <c r="W136" s="129">
        <f>SUM(W12:W135)</f>
        <v>10031900948.71</v>
      </c>
      <c r="X136" s="55">
        <f>SUM(X12:X135)</f>
        <v>6984700237</v>
      </c>
      <c r="Y136" s="85">
        <f>X136/W136</f>
        <v>0.6962489235799484</v>
      </c>
      <c r="Z136" s="55"/>
      <c r="AA136" s="55"/>
      <c r="AB136" s="96"/>
      <c r="AC136" s="51"/>
    </row>
    <row r="137" spans="1:29" ht="22.5" customHeight="1" hidden="1">
      <c r="A137" s="147"/>
      <c r="B137" s="143"/>
      <c r="C137" s="143"/>
      <c r="D137" s="143"/>
      <c r="E137" s="143"/>
      <c r="F137" s="143"/>
      <c r="G137" s="143"/>
      <c r="H137" s="143"/>
      <c r="I137" s="143"/>
      <c r="J137" s="143"/>
      <c r="K137" s="143"/>
      <c r="L137" s="143"/>
      <c r="M137" s="143"/>
      <c r="N137" s="143"/>
      <c r="O137" s="143"/>
      <c r="P137" s="143"/>
      <c r="Q137" s="143"/>
      <c r="R137" s="143"/>
      <c r="S137" s="84">
        <v>0</v>
      </c>
      <c r="T137" s="143"/>
      <c r="U137" s="143"/>
      <c r="V137" s="143"/>
      <c r="W137" s="76"/>
      <c r="X137" s="76"/>
      <c r="Y137" s="86">
        <v>0</v>
      </c>
      <c r="Z137" s="76"/>
      <c r="AA137" s="76"/>
      <c r="AB137" s="97"/>
      <c r="AC137" s="139"/>
    </row>
    <row r="138" spans="1:29" ht="21" customHeight="1" hidden="1" thickBot="1">
      <c r="A138" s="147"/>
      <c r="B138" s="143"/>
      <c r="C138" s="143"/>
      <c r="D138" s="143"/>
      <c r="E138" s="143"/>
      <c r="F138" s="143"/>
      <c r="G138" s="143"/>
      <c r="H138" s="143"/>
      <c r="I138" s="143"/>
      <c r="J138" s="143"/>
      <c r="K138" s="143"/>
      <c r="L138" s="143"/>
      <c r="M138" s="143"/>
      <c r="N138" s="143"/>
      <c r="O138" s="143"/>
      <c r="P138" s="143"/>
      <c r="Q138" s="143"/>
      <c r="R138" s="143"/>
      <c r="S138" s="84">
        <v>1</v>
      </c>
      <c r="T138" s="143"/>
      <c r="U138" s="143"/>
      <c r="V138" s="143"/>
      <c r="W138" s="76"/>
      <c r="X138" s="76"/>
      <c r="Y138" s="86">
        <v>1</v>
      </c>
      <c r="Z138" s="76"/>
      <c r="AA138" s="76"/>
      <c r="AB138" s="97"/>
      <c r="AC138" s="139"/>
    </row>
    <row r="139" spans="1:29" s="54" customFormat="1" ht="12.75" customHeight="1">
      <c r="A139" s="77"/>
      <c r="B139" s="78"/>
      <c r="C139" s="78"/>
      <c r="D139" s="78"/>
      <c r="E139" s="78"/>
      <c r="F139" s="78"/>
      <c r="G139" s="78"/>
      <c r="H139" s="78"/>
      <c r="I139" s="78"/>
      <c r="J139" s="78"/>
      <c r="K139" s="78"/>
      <c r="L139" s="78"/>
      <c r="M139" s="78"/>
      <c r="N139" s="78"/>
      <c r="O139" s="78"/>
      <c r="P139" s="78"/>
      <c r="Q139" s="78"/>
      <c r="R139" s="78"/>
      <c r="S139" s="78"/>
      <c r="T139" s="78"/>
      <c r="U139" s="78"/>
      <c r="V139" s="78"/>
      <c r="W139" s="79"/>
      <c r="X139" s="79"/>
      <c r="Y139" s="79"/>
      <c r="Z139" s="79"/>
      <c r="AA139" s="79"/>
      <c r="AB139" s="98"/>
      <c r="AC139" s="148"/>
    </row>
    <row r="140" spans="1:29" s="54" customFormat="1" ht="12.75" customHeight="1">
      <c r="A140" s="80"/>
      <c r="B140" s="52"/>
      <c r="C140" s="52"/>
      <c r="D140" s="52"/>
      <c r="E140" s="52"/>
      <c r="F140" s="52"/>
      <c r="G140" s="52"/>
      <c r="H140" s="52"/>
      <c r="I140" s="52"/>
      <c r="J140" s="52"/>
      <c r="K140" s="52"/>
      <c r="L140" s="52"/>
      <c r="M140" s="52"/>
      <c r="N140" s="52"/>
      <c r="O140" s="52"/>
      <c r="P140" s="52"/>
      <c r="Q140" s="52"/>
      <c r="R140" s="52"/>
      <c r="S140" s="52"/>
      <c r="T140" s="52"/>
      <c r="U140" s="52"/>
      <c r="V140" s="52"/>
      <c r="W140" s="53"/>
      <c r="X140" s="53"/>
      <c r="Y140" s="53"/>
      <c r="Z140" s="53"/>
      <c r="AA140" s="53"/>
      <c r="AB140" s="99"/>
      <c r="AC140" s="134"/>
    </row>
    <row r="141" spans="1:29" s="54" customFormat="1" ht="12.75" customHeight="1">
      <c r="A141" s="80"/>
      <c r="B141" s="52"/>
      <c r="C141" s="52"/>
      <c r="D141" s="52"/>
      <c r="E141" s="52"/>
      <c r="F141" s="52"/>
      <c r="G141" s="52"/>
      <c r="H141" s="52"/>
      <c r="I141" s="52"/>
      <c r="J141" s="52"/>
      <c r="K141" s="52"/>
      <c r="L141" s="52"/>
      <c r="M141" s="52"/>
      <c r="N141" s="52"/>
      <c r="O141" s="52"/>
      <c r="P141" s="52"/>
      <c r="Q141" s="52"/>
      <c r="R141" s="52"/>
      <c r="S141" s="52"/>
      <c r="T141" s="52"/>
      <c r="U141" s="52"/>
      <c r="V141" s="52"/>
      <c r="W141" s="53"/>
      <c r="X141" s="53"/>
      <c r="Y141" s="53"/>
      <c r="Z141" s="53"/>
      <c r="AA141" s="53"/>
      <c r="AB141" s="99"/>
      <c r="AC141" s="134"/>
    </row>
    <row r="142" spans="1:29" ht="13.5">
      <c r="A142" s="131"/>
      <c r="B142" s="118"/>
      <c r="C142" s="132"/>
      <c r="D142" s="118"/>
      <c r="E142" s="132"/>
      <c r="F142" s="118"/>
      <c r="G142" s="11"/>
      <c r="H142" s="118"/>
      <c r="I142" s="132"/>
      <c r="J142" s="132"/>
      <c r="K142" s="118"/>
      <c r="L142" s="132"/>
      <c r="M142" s="118"/>
      <c r="N142" s="120"/>
      <c r="O142" s="118"/>
      <c r="P142" s="120"/>
      <c r="Q142" s="120"/>
      <c r="R142" s="120"/>
      <c r="S142" s="120"/>
      <c r="T142" s="120"/>
      <c r="U142" s="120"/>
      <c r="V142" s="120"/>
      <c r="W142" s="56"/>
      <c r="X142" s="56"/>
      <c r="Y142" s="56"/>
      <c r="Z142" s="56"/>
      <c r="AA142" s="56"/>
      <c r="AB142" s="100"/>
      <c r="AC142" s="134"/>
    </row>
    <row r="143" spans="1:29" ht="42.75" customHeight="1">
      <c r="A143" s="131"/>
      <c r="B143" s="118"/>
      <c r="C143" s="133"/>
      <c r="D143" s="118"/>
      <c r="E143" s="132"/>
      <c r="F143" s="118"/>
      <c r="G143" s="5"/>
      <c r="H143" s="120"/>
      <c r="I143" s="120"/>
      <c r="J143" s="265" t="s">
        <v>10</v>
      </c>
      <c r="K143" s="265"/>
      <c r="L143" s="265"/>
      <c r="M143" s="133"/>
      <c r="N143" s="133"/>
      <c r="O143" s="119" t="s">
        <v>9</v>
      </c>
      <c r="P143" s="132"/>
      <c r="Q143" s="119"/>
      <c r="R143" s="119"/>
      <c r="S143" s="119"/>
      <c r="T143" s="119"/>
      <c r="U143" s="263"/>
      <c r="V143" s="263"/>
      <c r="W143" s="263"/>
      <c r="X143" s="263"/>
      <c r="Y143" s="263"/>
      <c r="Z143" s="263"/>
      <c r="AA143" s="263"/>
      <c r="AB143" s="263"/>
      <c r="AC143" s="264"/>
    </row>
    <row r="144" spans="1:29" ht="13.5">
      <c r="A144" s="131"/>
      <c r="B144" s="118"/>
      <c r="C144" s="133"/>
      <c r="D144" s="118"/>
      <c r="E144" s="132"/>
      <c r="F144" s="118"/>
      <c r="G144" s="5"/>
      <c r="H144" s="120"/>
      <c r="I144" s="120"/>
      <c r="J144" s="132"/>
      <c r="K144" s="118"/>
      <c r="L144" s="132"/>
      <c r="M144" s="118"/>
      <c r="N144" s="118"/>
      <c r="O144" s="133"/>
      <c r="P144" s="132"/>
      <c r="Q144" s="120"/>
      <c r="R144" s="120"/>
      <c r="S144" s="120"/>
      <c r="T144" s="120"/>
      <c r="U144" s="120"/>
      <c r="V144" s="120"/>
      <c r="W144" s="262"/>
      <c r="X144" s="58"/>
      <c r="Y144" s="58"/>
      <c r="Z144" s="58"/>
      <c r="AA144" s="58"/>
      <c r="AB144" s="101"/>
      <c r="AC144" s="35"/>
    </row>
    <row r="145" spans="1:29" ht="13.5">
      <c r="A145" s="131"/>
      <c r="B145" s="118"/>
      <c r="C145" s="133"/>
      <c r="D145" s="118"/>
      <c r="E145" s="132"/>
      <c r="F145" s="118"/>
      <c r="G145" s="5"/>
      <c r="H145" s="120"/>
      <c r="I145" s="120"/>
      <c r="J145" s="132"/>
      <c r="K145" s="118"/>
      <c r="L145" s="132"/>
      <c r="M145" s="118"/>
      <c r="N145" s="118"/>
      <c r="O145" s="133"/>
      <c r="P145" s="132"/>
      <c r="Q145" s="132"/>
      <c r="R145" s="132"/>
      <c r="S145" s="132"/>
      <c r="T145" s="132"/>
      <c r="U145" s="132"/>
      <c r="V145" s="132"/>
      <c r="W145" s="262"/>
      <c r="X145" s="58"/>
      <c r="Y145" s="58"/>
      <c r="Z145" s="58"/>
      <c r="AA145" s="58"/>
      <c r="AB145" s="101"/>
      <c r="AC145" s="135"/>
    </row>
    <row r="146" spans="1:29" ht="13.5">
      <c r="A146" s="131"/>
      <c r="B146" s="118"/>
      <c r="C146" s="132"/>
      <c r="D146" s="118"/>
      <c r="E146" s="132"/>
      <c r="F146" s="118"/>
      <c r="G146" s="5"/>
      <c r="H146" s="120"/>
      <c r="I146" s="120"/>
      <c r="J146" s="132"/>
      <c r="K146" s="118"/>
      <c r="L146" s="132"/>
      <c r="M146" s="118"/>
      <c r="N146" s="118"/>
      <c r="O146" s="132"/>
      <c r="P146" s="133"/>
      <c r="Q146" s="132"/>
      <c r="R146" s="132"/>
      <c r="S146" s="132"/>
      <c r="T146" s="132"/>
      <c r="U146" s="132"/>
      <c r="V146" s="132"/>
      <c r="W146" s="118"/>
      <c r="X146" s="118"/>
      <c r="Y146" s="118"/>
      <c r="Z146" s="118"/>
      <c r="AA146" s="118"/>
      <c r="AB146" s="12"/>
      <c r="AC146" s="135"/>
    </row>
    <row r="147" spans="1:29" ht="14.25" customHeight="1" thickBot="1">
      <c r="A147" s="131"/>
      <c r="B147" s="118"/>
      <c r="C147" s="133"/>
      <c r="D147" s="118"/>
      <c r="E147" s="132"/>
      <c r="F147" s="118"/>
      <c r="G147" s="5"/>
      <c r="H147" s="120"/>
      <c r="I147" s="120"/>
      <c r="J147" s="138"/>
      <c r="K147" s="138"/>
      <c r="L147" s="137"/>
      <c r="M147" s="13"/>
      <c r="N147" s="118"/>
      <c r="O147" s="138"/>
      <c r="P147" s="117"/>
      <c r="Q147" s="132"/>
      <c r="R147" s="132"/>
      <c r="S147" s="132"/>
      <c r="T147" s="132"/>
      <c r="U147" s="132"/>
      <c r="V147" s="132"/>
      <c r="W147" s="118"/>
      <c r="X147" s="118"/>
      <c r="Y147" s="118"/>
      <c r="Z147" s="118"/>
      <c r="AA147" s="118"/>
      <c r="AB147" s="12"/>
      <c r="AC147" s="135"/>
    </row>
    <row r="148" spans="1:29" ht="25.5" customHeight="1">
      <c r="A148" s="131"/>
      <c r="B148" s="118"/>
      <c r="C148" s="136"/>
      <c r="D148" s="118"/>
      <c r="E148" s="132"/>
      <c r="F148" s="118"/>
      <c r="G148" s="5"/>
      <c r="H148" s="120"/>
      <c r="I148" s="120"/>
      <c r="J148" s="278" t="s">
        <v>209</v>
      </c>
      <c r="K148" s="278"/>
      <c r="L148" s="278"/>
      <c r="M148" s="278"/>
      <c r="N148" s="118"/>
      <c r="O148" s="117" t="s">
        <v>210</v>
      </c>
      <c r="P148" s="118"/>
      <c r="Q148" s="117"/>
      <c r="R148" s="117"/>
      <c r="S148" s="117"/>
      <c r="T148" s="117"/>
      <c r="U148" s="132"/>
      <c r="V148" s="132"/>
      <c r="W148" s="14"/>
      <c r="X148" s="14"/>
      <c r="Y148" s="14"/>
      <c r="Z148" s="14"/>
      <c r="AA148" s="14"/>
      <c r="AB148" s="102"/>
      <c r="AC148" s="135"/>
    </row>
    <row r="149" spans="1:29" ht="13.5">
      <c r="A149" s="131"/>
      <c r="B149" s="118"/>
      <c r="C149" s="136"/>
      <c r="D149" s="118"/>
      <c r="E149" s="132"/>
      <c r="F149" s="118"/>
      <c r="G149" s="5"/>
      <c r="H149" s="120"/>
      <c r="I149" s="120"/>
      <c r="J149" s="132" t="s">
        <v>11</v>
      </c>
      <c r="K149" s="118"/>
      <c r="L149" s="132"/>
      <c r="M149" s="118"/>
      <c r="N149" s="118"/>
      <c r="O149" s="132" t="s">
        <v>211</v>
      </c>
      <c r="P149" s="132"/>
      <c r="Q149" s="132"/>
      <c r="R149" s="132"/>
      <c r="S149" s="132"/>
      <c r="T149" s="132"/>
      <c r="U149" s="132"/>
      <c r="V149" s="132"/>
      <c r="W149" s="118"/>
      <c r="X149" s="118"/>
      <c r="Y149" s="118"/>
      <c r="Z149" s="118"/>
      <c r="AA149" s="118"/>
      <c r="AB149" s="12"/>
      <c r="AC149" s="135"/>
    </row>
    <row r="150" spans="1:29" ht="13.5">
      <c r="A150" s="131"/>
      <c r="B150" s="118"/>
      <c r="C150" s="132"/>
      <c r="D150" s="118"/>
      <c r="E150" s="132"/>
      <c r="F150" s="118"/>
      <c r="G150" s="11"/>
      <c r="H150" s="118"/>
      <c r="I150" s="132"/>
      <c r="J150" s="132"/>
      <c r="K150" s="118"/>
      <c r="L150" s="133"/>
      <c r="M150" s="118"/>
      <c r="N150" s="132"/>
      <c r="O150" s="132"/>
      <c r="P150" s="132"/>
      <c r="Q150" s="132"/>
      <c r="R150" s="132"/>
      <c r="S150" s="132"/>
      <c r="T150" s="132"/>
      <c r="U150" s="132"/>
      <c r="V150" s="132"/>
      <c r="W150" s="118"/>
      <c r="X150" s="118"/>
      <c r="Y150" s="118"/>
      <c r="Z150" s="118"/>
      <c r="AA150" s="118"/>
      <c r="AB150" s="12"/>
      <c r="AC150" s="135"/>
    </row>
    <row r="151" spans="1:29" ht="13.5">
      <c r="A151" s="131"/>
      <c r="B151" s="118"/>
      <c r="C151" s="132"/>
      <c r="D151" s="118"/>
      <c r="E151" s="132"/>
      <c r="F151" s="118"/>
      <c r="G151" s="11"/>
      <c r="H151" s="118"/>
      <c r="I151" s="132"/>
      <c r="J151" s="132"/>
      <c r="K151" s="118"/>
      <c r="L151" s="133"/>
      <c r="M151" s="118"/>
      <c r="N151" s="132"/>
      <c r="O151" s="132"/>
      <c r="P151" s="12"/>
      <c r="Q151" s="132"/>
      <c r="R151" s="132"/>
      <c r="S151" s="132"/>
      <c r="T151" s="132"/>
      <c r="U151" s="132"/>
      <c r="V151" s="132"/>
      <c r="W151" s="118"/>
      <c r="X151" s="118"/>
      <c r="Y151" s="118"/>
      <c r="Z151" s="118"/>
      <c r="AA151" s="118"/>
      <c r="AB151" s="12"/>
      <c r="AC151" s="135"/>
    </row>
    <row r="152" spans="1:29" ht="31.5" customHeight="1" thickBot="1">
      <c r="A152" s="144"/>
      <c r="B152" s="145"/>
      <c r="C152" s="145"/>
      <c r="D152" s="145"/>
      <c r="E152" s="145"/>
      <c r="F152" s="145"/>
      <c r="G152" s="145"/>
      <c r="H152" s="145"/>
      <c r="I152" s="145"/>
      <c r="J152" s="145"/>
      <c r="K152" s="145"/>
      <c r="L152" s="145"/>
      <c r="M152" s="145"/>
      <c r="N152" s="145"/>
      <c r="O152" s="145"/>
      <c r="P152" s="13"/>
      <c r="Q152" s="145"/>
      <c r="R152" s="145"/>
      <c r="S152" s="145"/>
      <c r="T152" s="145"/>
      <c r="U152" s="145"/>
      <c r="V152" s="145"/>
      <c r="W152" s="145"/>
      <c r="X152" s="145"/>
      <c r="Y152" s="145"/>
      <c r="Z152" s="145"/>
      <c r="AA152" s="145"/>
      <c r="AB152" s="145"/>
      <c r="AC152" s="146"/>
    </row>
    <row r="155" ht="9.75" customHeight="1"/>
  </sheetData>
  <sheetProtection/>
  <mergeCells count="434">
    <mergeCell ref="T89:T106"/>
    <mergeCell ref="T107:T110"/>
    <mergeCell ref="T12:T19"/>
    <mergeCell ref="T20:T22"/>
    <mergeCell ref="T23:T26"/>
    <mergeCell ref="T27:T28"/>
    <mergeCell ref="T33:T36"/>
    <mergeCell ref="T63:T64"/>
    <mergeCell ref="M49:M57"/>
    <mergeCell ref="N65:N75"/>
    <mergeCell ref="K49:K52"/>
    <mergeCell ref="A6:K6"/>
    <mergeCell ref="T65:T75"/>
    <mergeCell ref="T76:T87"/>
    <mergeCell ref="T37:T39"/>
    <mergeCell ref="T40:T48"/>
    <mergeCell ref="T49:T57"/>
    <mergeCell ref="T58:T62"/>
    <mergeCell ref="N49:N57"/>
    <mergeCell ref="H40:H48"/>
    <mergeCell ref="F63:F64"/>
    <mergeCell ref="H58:H62"/>
    <mergeCell ref="J40:J48"/>
    <mergeCell ref="F49:F52"/>
    <mergeCell ref="J49:J52"/>
    <mergeCell ref="I58:I61"/>
    <mergeCell ref="F53:F54"/>
    <mergeCell ref="N40:N48"/>
    <mergeCell ref="M27:M28"/>
    <mergeCell ref="N12:N19"/>
    <mergeCell ref="U12:U19"/>
    <mergeCell ref="T29:T30"/>
    <mergeCell ref="T31:T32"/>
    <mergeCell ref="V12:V19"/>
    <mergeCell ref="M12:M19"/>
    <mergeCell ref="U23:U26"/>
    <mergeCell ref="N20:N22"/>
    <mergeCell ref="V31:V32"/>
    <mergeCell ref="V40:V48"/>
    <mergeCell ref="V33:V36"/>
    <mergeCell ref="K76:K78"/>
    <mergeCell ref="W65:W75"/>
    <mergeCell ref="V63:V64"/>
    <mergeCell ref="K29:K30"/>
    <mergeCell ref="W58:W62"/>
    <mergeCell ref="V49:V57"/>
    <mergeCell ref="W76:W87"/>
    <mergeCell ref="W63:W64"/>
    <mergeCell ref="M65:M75"/>
    <mergeCell ref="U63:U64"/>
    <mergeCell ref="L49:L57"/>
    <mergeCell ref="F82:F87"/>
    <mergeCell ref="K53:K54"/>
    <mergeCell ref="I49:I52"/>
    <mergeCell ref="J53:J54"/>
    <mergeCell ref="F58:F61"/>
    <mergeCell ref="I65:I70"/>
    <mergeCell ref="U58:U62"/>
    <mergeCell ref="J33:J34"/>
    <mergeCell ref="K33:K34"/>
    <mergeCell ref="I37:I39"/>
    <mergeCell ref="L37:L39"/>
    <mergeCell ref="K40:K48"/>
    <mergeCell ref="J35:J36"/>
    <mergeCell ref="K35:K36"/>
    <mergeCell ref="K37:K39"/>
    <mergeCell ref="I40:I48"/>
    <mergeCell ref="AC76:AC87"/>
    <mergeCell ref="K63:K64"/>
    <mergeCell ref="L58:L62"/>
    <mergeCell ref="I82:I87"/>
    <mergeCell ref="V76:V87"/>
    <mergeCell ref="J58:J61"/>
    <mergeCell ref="J63:J64"/>
    <mergeCell ref="M63:M64"/>
    <mergeCell ref="V58:V62"/>
    <mergeCell ref="K58:K61"/>
    <mergeCell ref="F35:F36"/>
    <mergeCell ref="H35:H36"/>
    <mergeCell ref="I35:I36"/>
    <mergeCell ref="G31:G36"/>
    <mergeCell ref="H33:H34"/>
    <mergeCell ref="G37:G39"/>
    <mergeCell ref="H37:H39"/>
    <mergeCell ref="I33:I34"/>
    <mergeCell ref="F37:F39"/>
    <mergeCell ref="K12:K13"/>
    <mergeCell ref="H21:H22"/>
    <mergeCell ref="I18:I19"/>
    <mergeCell ref="J18:J19"/>
    <mergeCell ref="J21:J22"/>
    <mergeCell ref="J29:J30"/>
    <mergeCell ref="H23:H26"/>
    <mergeCell ref="H29:H30"/>
    <mergeCell ref="I14:I17"/>
    <mergeCell ref="K14:K17"/>
    <mergeCell ref="J148:M148"/>
    <mergeCell ref="N37:N39"/>
    <mergeCell ref="U37:U39"/>
    <mergeCell ref="M33:M36"/>
    <mergeCell ref="J82:J87"/>
    <mergeCell ref="L63:L64"/>
    <mergeCell ref="J37:J39"/>
    <mergeCell ref="U65:U75"/>
    <mergeCell ref="N63:N64"/>
    <mergeCell ref="J76:J78"/>
    <mergeCell ref="D18:D19"/>
    <mergeCell ref="G21:G22"/>
    <mergeCell ref="G12:G19"/>
    <mergeCell ref="J14:J17"/>
    <mergeCell ref="C76:C78"/>
    <mergeCell ref="C14:C17"/>
    <mergeCell ref="D14:D17"/>
    <mergeCell ref="E14:E17"/>
    <mergeCell ref="F14:F17"/>
    <mergeCell ref="E21:E22"/>
    <mergeCell ref="C21:C22"/>
    <mergeCell ref="D21:D22"/>
    <mergeCell ref="C29:C30"/>
    <mergeCell ref="D23:D26"/>
    <mergeCell ref="E23:E26"/>
    <mergeCell ref="C23:C26"/>
    <mergeCell ref="D29:D30"/>
    <mergeCell ref="C89:C96"/>
    <mergeCell ref="E58:E61"/>
    <mergeCell ref="E63:E64"/>
    <mergeCell ref="E107:E110"/>
    <mergeCell ref="D100:D106"/>
    <mergeCell ref="C82:C87"/>
    <mergeCell ref="D82:D87"/>
    <mergeCell ref="C63:C64"/>
    <mergeCell ref="C65:C70"/>
    <mergeCell ref="C71:C75"/>
    <mergeCell ref="G23:G30"/>
    <mergeCell ref="F29:F30"/>
    <mergeCell ref="H12:H13"/>
    <mergeCell ref="I12:I13"/>
    <mergeCell ref="H14:H17"/>
    <mergeCell ref="E29:E30"/>
    <mergeCell ref="F18:F19"/>
    <mergeCell ref="E18:E19"/>
    <mergeCell ref="I29:I30"/>
    <mergeCell ref="F21:F22"/>
    <mergeCell ref="D49:D57"/>
    <mergeCell ref="C58:C61"/>
    <mergeCell ref="C53:C54"/>
    <mergeCell ref="E53:E54"/>
    <mergeCell ref="E65:E70"/>
    <mergeCell ref="E49:E52"/>
    <mergeCell ref="D65:D70"/>
    <mergeCell ref="C49:C52"/>
    <mergeCell ref="C35:C36"/>
    <mergeCell ref="D35:D36"/>
    <mergeCell ref="E35:E36"/>
    <mergeCell ref="C40:C48"/>
    <mergeCell ref="D40:D48"/>
    <mergeCell ref="E40:E48"/>
    <mergeCell ref="C37:C39"/>
    <mergeCell ref="D37:D39"/>
    <mergeCell ref="E37:E39"/>
    <mergeCell ref="A1:B4"/>
    <mergeCell ref="L8:N8"/>
    <mergeCell ref="A8:K8"/>
    <mergeCell ref="L31:L32"/>
    <mergeCell ref="L12:L19"/>
    <mergeCell ref="L29:L30"/>
    <mergeCell ref="I23:I26"/>
    <mergeCell ref="C18:C19"/>
    <mergeCell ref="I9:K9"/>
    <mergeCell ref="D9:F9"/>
    <mergeCell ref="K18:K19"/>
    <mergeCell ref="F12:F13"/>
    <mergeCell ref="J12:J13"/>
    <mergeCell ref="W144:W145"/>
    <mergeCell ref="U143:AC143"/>
    <mergeCell ref="J143:L143"/>
    <mergeCell ref="H100:H106"/>
    <mergeCell ref="F126:F134"/>
    <mergeCell ref="F23:F26"/>
    <mergeCell ref="F79:F81"/>
    <mergeCell ref="M126:M134"/>
    <mergeCell ref="G111:G123"/>
    <mergeCell ref="H111:H123"/>
    <mergeCell ref="K111:K123"/>
    <mergeCell ref="L89:L106"/>
    <mergeCell ref="I126:I134"/>
    <mergeCell ref="H126:H134"/>
    <mergeCell ref="K89:K96"/>
    <mergeCell ref="K97:K99"/>
    <mergeCell ref="I107:I110"/>
    <mergeCell ref="B12:B39"/>
    <mergeCell ref="J126:J134"/>
    <mergeCell ref="E76:E78"/>
    <mergeCell ref="E79:E81"/>
    <mergeCell ref="C79:C81"/>
    <mergeCell ref="D111:D123"/>
    <mergeCell ref="I76:I78"/>
    <mergeCell ref="I79:I81"/>
    <mergeCell ref="J79:J81"/>
    <mergeCell ref="G126:G134"/>
    <mergeCell ref="B126:B134"/>
    <mergeCell ref="C126:C134"/>
    <mergeCell ref="D126:D134"/>
    <mergeCell ref="E126:E134"/>
    <mergeCell ref="D79:D81"/>
    <mergeCell ref="D107:D110"/>
    <mergeCell ref="E82:E87"/>
    <mergeCell ref="B40:B87"/>
    <mergeCell ref="B89:B123"/>
    <mergeCell ref="C111:C123"/>
    <mergeCell ref="I97:I99"/>
    <mergeCell ref="G89:G110"/>
    <mergeCell ref="F100:F106"/>
    <mergeCell ref="H65:H75"/>
    <mergeCell ref="G40:G87"/>
    <mergeCell ref="H49:H57"/>
    <mergeCell ref="I63:I64"/>
    <mergeCell ref="I53:I54"/>
    <mergeCell ref="F97:F99"/>
    <mergeCell ref="H63:H64"/>
    <mergeCell ref="E97:E99"/>
    <mergeCell ref="K126:K134"/>
    <mergeCell ref="D63:D64"/>
    <mergeCell ref="F111:F123"/>
    <mergeCell ref="I100:I106"/>
    <mergeCell ref="D71:D75"/>
    <mergeCell ref="J97:J99"/>
    <mergeCell ref="E100:E106"/>
    <mergeCell ref="I71:I75"/>
    <mergeCell ref="K79:K81"/>
    <mergeCell ref="A12:A88"/>
    <mergeCell ref="I21:I22"/>
    <mergeCell ref="H18:H19"/>
    <mergeCell ref="D58:D61"/>
    <mergeCell ref="D76:D78"/>
    <mergeCell ref="C12:C13"/>
    <mergeCell ref="F40:F48"/>
    <mergeCell ref="D12:D13"/>
    <mergeCell ref="E12:E13"/>
    <mergeCell ref="E71:E75"/>
    <mergeCell ref="AC89:AC106"/>
    <mergeCell ref="E111:E123"/>
    <mergeCell ref="E89:E96"/>
    <mergeCell ref="D97:D99"/>
    <mergeCell ref="D89:D96"/>
    <mergeCell ref="W111:W125"/>
    <mergeCell ref="AC111:AC125"/>
    <mergeCell ref="V111:V125"/>
    <mergeCell ref="X107:X110"/>
    <mergeCell ref="Y107:Y110"/>
    <mergeCell ref="AC126:AC134"/>
    <mergeCell ref="L126:L134"/>
    <mergeCell ref="N126:N134"/>
    <mergeCell ref="N89:N106"/>
    <mergeCell ref="F107:F110"/>
    <mergeCell ref="W107:W110"/>
    <mergeCell ref="V126:V134"/>
    <mergeCell ref="AC107:AC110"/>
    <mergeCell ref="V107:V110"/>
    <mergeCell ref="W126:W134"/>
    <mergeCell ref="U126:U134"/>
    <mergeCell ref="M89:M106"/>
    <mergeCell ref="U107:U110"/>
    <mergeCell ref="N76:N87"/>
    <mergeCell ref="M107:M110"/>
    <mergeCell ref="T126:T134"/>
    <mergeCell ref="M111:M125"/>
    <mergeCell ref="N111:N125"/>
    <mergeCell ref="N107:N110"/>
    <mergeCell ref="T111:T125"/>
    <mergeCell ref="K107:K110"/>
    <mergeCell ref="K82:K87"/>
    <mergeCell ref="J65:J70"/>
    <mergeCell ref="J71:J75"/>
    <mergeCell ref="J89:J96"/>
    <mergeCell ref="K71:K75"/>
    <mergeCell ref="J107:J110"/>
    <mergeCell ref="L111:L125"/>
    <mergeCell ref="J111:J123"/>
    <mergeCell ref="K65:K70"/>
    <mergeCell ref="F89:F96"/>
    <mergeCell ref="F76:F78"/>
    <mergeCell ref="F65:F70"/>
    <mergeCell ref="H76:H87"/>
    <mergeCell ref="H97:H99"/>
    <mergeCell ref="H89:H96"/>
    <mergeCell ref="F71:F75"/>
    <mergeCell ref="M37:M39"/>
    <mergeCell ref="L27:L28"/>
    <mergeCell ref="N27:N28"/>
    <mergeCell ref="K21:K22"/>
    <mergeCell ref="M23:M26"/>
    <mergeCell ref="N29:N30"/>
    <mergeCell ref="N23:N26"/>
    <mergeCell ref="L20:L22"/>
    <mergeCell ref="M29:M30"/>
    <mergeCell ref="K23:K26"/>
    <mergeCell ref="U20:U22"/>
    <mergeCell ref="V20:V22"/>
    <mergeCell ref="AC65:AC75"/>
    <mergeCell ref="AC63:AC64"/>
    <mergeCell ref="V65:V75"/>
    <mergeCell ref="V37:V39"/>
    <mergeCell ref="U49:U57"/>
    <mergeCell ref="U40:U48"/>
    <mergeCell ref="U33:U36"/>
    <mergeCell ref="W20:W22"/>
    <mergeCell ref="W29:W30"/>
    <mergeCell ref="W33:W36"/>
    <mergeCell ref="AC40:AC48"/>
    <mergeCell ref="X33:X36"/>
    <mergeCell ref="Y33:Y36"/>
    <mergeCell ref="W31:W32"/>
    <mergeCell ref="X40:X48"/>
    <mergeCell ref="Y40:Y48"/>
    <mergeCell ref="X23:X26"/>
    <mergeCell ref="Y23:Y26"/>
    <mergeCell ref="X27:X28"/>
    <mergeCell ref="M20:M22"/>
    <mergeCell ref="L33:L36"/>
    <mergeCell ref="AC58:AC62"/>
    <mergeCell ref="W49:W57"/>
    <mergeCell ref="AC49:AC57"/>
    <mergeCell ref="AC37:AC39"/>
    <mergeCell ref="AC33:AC36"/>
    <mergeCell ref="M58:M62"/>
    <mergeCell ref="N58:N62"/>
    <mergeCell ref="W89:W106"/>
    <mergeCell ref="AC20:AC22"/>
    <mergeCell ref="AC31:AC32"/>
    <mergeCell ref="W27:W28"/>
    <mergeCell ref="AC27:AC28"/>
    <mergeCell ref="W37:W39"/>
    <mergeCell ref="AC23:AC26"/>
    <mergeCell ref="AC29:AC30"/>
    <mergeCell ref="W23:W26"/>
    <mergeCell ref="W40:W48"/>
    <mergeCell ref="A89:A135"/>
    <mergeCell ref="K100:K106"/>
    <mergeCell ref="J100:J106"/>
    <mergeCell ref="C100:C106"/>
    <mergeCell ref="I89:I96"/>
    <mergeCell ref="H107:H110"/>
    <mergeCell ref="C97:C99"/>
    <mergeCell ref="C107:C110"/>
    <mergeCell ref="I111:I123"/>
    <mergeCell ref="L65:L75"/>
    <mergeCell ref="V29:V30"/>
    <mergeCell ref="L76:L87"/>
    <mergeCell ref="M76:M87"/>
    <mergeCell ref="V89:V106"/>
    <mergeCell ref="U89:U106"/>
    <mergeCell ref="U76:U87"/>
    <mergeCell ref="M40:M48"/>
    <mergeCell ref="L40:L48"/>
    <mergeCell ref="U29:U30"/>
    <mergeCell ref="U31:U32"/>
    <mergeCell ref="L107:L110"/>
    <mergeCell ref="N33:N36"/>
    <mergeCell ref="U111:U125"/>
    <mergeCell ref="Z8:AA8"/>
    <mergeCell ref="O10:O11"/>
    <mergeCell ref="P10:P11"/>
    <mergeCell ref="Q10:Q11"/>
    <mergeCell ref="R10:R11"/>
    <mergeCell ref="A9:A11"/>
    <mergeCell ref="N31:N32"/>
    <mergeCell ref="M31:M32"/>
    <mergeCell ref="U27:U28"/>
    <mergeCell ref="L23:L26"/>
    <mergeCell ref="W12:W19"/>
    <mergeCell ref="V27:V28"/>
    <mergeCell ref="J23:J26"/>
    <mergeCell ref="V23:V26"/>
    <mergeCell ref="B9:B11"/>
    <mergeCell ref="C1:AB2"/>
    <mergeCell ref="C3:AB3"/>
    <mergeCell ref="C4:AB4"/>
    <mergeCell ref="A5:G5"/>
    <mergeCell ref="H5:AC5"/>
    <mergeCell ref="R8:S8"/>
    <mergeCell ref="L6:AC6"/>
    <mergeCell ref="A7:G7"/>
    <mergeCell ref="O8:Q8"/>
    <mergeCell ref="U8:Y8"/>
    <mergeCell ref="C9:C11"/>
    <mergeCell ref="G9:G11"/>
    <mergeCell ref="H9:H11"/>
    <mergeCell ref="D10:D11"/>
    <mergeCell ref="E10:E11"/>
    <mergeCell ref="F10:F11"/>
    <mergeCell ref="I10:I11"/>
    <mergeCell ref="J10:J11"/>
    <mergeCell ref="K10:K11"/>
    <mergeCell ref="L10:L11"/>
    <mergeCell ref="M10:M11"/>
    <mergeCell ref="N10:N11"/>
    <mergeCell ref="T10:T11"/>
    <mergeCell ref="U10:U11"/>
    <mergeCell ref="V10:V11"/>
    <mergeCell ref="W10:W11"/>
    <mergeCell ref="X10:X11"/>
    <mergeCell ref="Z10:Z11"/>
    <mergeCell ref="AA10:AA11"/>
    <mergeCell ref="AB10:AB11"/>
    <mergeCell ref="AC10:AC11"/>
    <mergeCell ref="X12:X19"/>
    <mergeCell ref="Y12:Y19"/>
    <mergeCell ref="X20:X22"/>
    <mergeCell ref="Y20:Y22"/>
    <mergeCell ref="AC12:AC19"/>
    <mergeCell ref="Y27:Y28"/>
    <mergeCell ref="X29:X30"/>
    <mergeCell ref="Y29:Y30"/>
    <mergeCell ref="X31:X32"/>
    <mergeCell ref="Y31:Y32"/>
    <mergeCell ref="X37:X39"/>
    <mergeCell ref="Y37:Y39"/>
    <mergeCell ref="X49:X57"/>
    <mergeCell ref="Y49:Y57"/>
    <mergeCell ref="X58:X62"/>
    <mergeCell ref="Y58:Y62"/>
    <mergeCell ref="X126:X134"/>
    <mergeCell ref="Y126:Y134"/>
    <mergeCell ref="X65:X75"/>
    <mergeCell ref="Y65:Y75"/>
    <mergeCell ref="X76:X87"/>
    <mergeCell ref="Y76:Y87"/>
    <mergeCell ref="X89:X106"/>
    <mergeCell ref="Y89:Y106"/>
    <mergeCell ref="X63:X64"/>
    <mergeCell ref="Y63:Y64"/>
    <mergeCell ref="X111:X125"/>
    <mergeCell ref="Y111:Y125"/>
  </mergeCells>
  <conditionalFormatting sqref="S12:S138">
    <cfRule type="colorScale" priority="7" dxfId="0">
      <colorScale>
        <cfvo type="percent" val="0"/>
        <cfvo type="percent" val="25"/>
        <cfvo type="percent" val="100"/>
        <color rgb="FFFF0000"/>
        <color rgb="FFFFFF00"/>
        <color rgb="FF92D050"/>
      </colorScale>
    </cfRule>
    <cfRule type="colorScale" priority="2" dxfId="0">
      <colorScale>
        <cfvo type="percent" val="0"/>
        <cfvo type="percent" val="25"/>
        <cfvo type="percent" val="100"/>
        <color rgb="FFFF0000"/>
        <color rgb="FFFFFF00"/>
        <color rgb="FF92D050"/>
      </colorScale>
    </cfRule>
  </conditionalFormatting>
  <conditionalFormatting sqref="Y12:Y138">
    <cfRule type="colorScale" priority="6" dxfId="0">
      <colorScale>
        <cfvo type="percent" val="0"/>
        <cfvo type="percent" val="25"/>
        <cfvo type="percent" val="100"/>
        <color rgb="FFFF0000"/>
        <color rgb="FFFFFF00"/>
        <color rgb="FF92D050"/>
      </colorScale>
    </cfRule>
    <cfRule type="colorScale" priority="1" dxfId="0">
      <colorScale>
        <cfvo type="percent" val="0"/>
        <cfvo type="percent" val="25"/>
        <cfvo type="percent" val="100"/>
        <color rgb="FFFF0000"/>
        <color rgb="FFFFFF00"/>
        <color rgb="FF92D050"/>
      </colorScale>
    </cfRule>
  </conditionalFormatting>
  <conditionalFormatting sqref="S1:S8 S10:S65536">
    <cfRule type="colorScale" priority="4" dxfId="0">
      <colorScale>
        <cfvo type="percent" val="0"/>
        <cfvo type="percent" val="25"/>
        <cfvo type="percent" val="100"/>
        <color rgb="FFFF0000"/>
        <color rgb="FFFFFF00"/>
        <color rgb="FF00B050"/>
      </colorScale>
    </cfRule>
    <cfRule type="colorScale" priority="5" dxfId="0">
      <colorScale>
        <cfvo type="min" val="0"/>
        <cfvo type="percentile" val="50"/>
        <cfvo type="max"/>
        <color rgb="FFFF0000"/>
        <color rgb="FFFFC000"/>
        <color rgb="FF00B050"/>
      </colorScale>
    </cfRule>
  </conditionalFormatting>
  <conditionalFormatting sqref="S12:S135">
    <cfRule type="colorScale" priority="3" dxfId="0">
      <colorScale>
        <cfvo type="percent" val="0"/>
        <cfvo type="percent" val="25"/>
        <cfvo type="percent" val="100"/>
        <color rgb="FFFF0000"/>
        <color rgb="FFFFFF00"/>
        <color rgb="FF92D050"/>
      </colorScale>
    </cfRule>
  </conditionalFormatting>
  <printOptions horizontalCentered="1"/>
  <pageMargins left="0.5" right="0.75" top="0.539370079" bottom="0.236220472440945" header="0.275590551181102" footer="0.118110236220472"/>
  <pageSetup fitToHeight="0" fitToWidth="1" horizontalDpi="600" verticalDpi="600" orientation="landscape" paperSize="5" scale="20" r:id="rId4"/>
  <rowBreaks count="2" manualBreakCount="2">
    <brk id="36" max="28" man="1"/>
    <brk id="54" max="2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lastPrinted>2022-05-10T20:45:15Z</cp:lastPrinted>
  <dcterms:created xsi:type="dcterms:W3CDTF">2012-06-01T17:13:38Z</dcterms:created>
  <dcterms:modified xsi:type="dcterms:W3CDTF">2022-05-10T23:19:25Z</dcterms:modified>
  <cp:category/>
  <cp:version/>
  <cp:contentType/>
  <cp:contentStatus/>
</cp:coreProperties>
</file>