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tabRatio="493" activeTab="0"/>
  </bookViews>
  <sheets>
    <sheet name="PLAN DE ACCION" sheetId="1" r:id="rId1"/>
  </sheets>
  <definedNames>
    <definedName name="_xlnm.Print_Area" localSheetId="0">'PLAN DE ACCION'!$A$1:$V$149</definedName>
    <definedName name="_xlnm.Print_Titles" localSheetId="0">'PLAN DE ACCION'!$1:$10</definedName>
  </definedNames>
  <calcPr calcMode="manual" fullCalcOnLoad="1"/>
</workbook>
</file>

<file path=xl/comments1.xml><?xml version="1.0" encoding="utf-8"?>
<comments xmlns="http://schemas.openxmlformats.org/spreadsheetml/2006/main">
  <authors>
    <author>andres almonacid</author>
  </authors>
  <commentList>
    <comment ref="Q37" authorId="0">
      <text>
        <r>
          <rPr>
            <b/>
            <sz val="9"/>
            <rFont val="Tahoma"/>
            <family val="2"/>
          </rPr>
          <t>andres almonacid:</t>
        </r>
        <r>
          <rPr>
            <sz val="9"/>
            <rFont val="Tahoma"/>
            <family val="2"/>
          </rPr>
          <t xml:space="preserve">
esto es debido a que Tania tiene a la fecha 34 asentamientos caracterizados, con fichas y cruzados con la base de datos de sisben</t>
        </r>
      </text>
    </comment>
    <comment ref="Q38" authorId="0">
      <text>
        <r>
          <rPr>
            <b/>
            <sz val="9"/>
            <rFont val="Tahoma"/>
            <family val="2"/>
          </rPr>
          <t>andres almonacid:</t>
        </r>
        <r>
          <rPr>
            <sz val="9"/>
            <rFont val="Tahoma"/>
            <family val="2"/>
          </rPr>
          <t xml:space="preserve">
se debe realizar o desarrollar el document completo de acuerdo a los parametros establecidos  temas adicionales que complementen las acciones</t>
        </r>
      </text>
    </comment>
    <comment ref="O48" authorId="0">
      <text>
        <r>
          <rPr>
            <b/>
            <sz val="9"/>
            <rFont val="Tahoma"/>
            <family val="2"/>
          </rPr>
          <t>andres almonacid:</t>
        </r>
        <r>
          <rPr>
            <sz val="9"/>
            <rFont val="Tahoma"/>
            <family val="2"/>
          </rPr>
          <t xml:space="preserve">
Se georeferencia, se hara el historial de la valla o la publicidad, haciendo una hoja de vida de cada elemento</t>
        </r>
      </text>
    </comment>
    <comment ref="O51" authorId="0">
      <text>
        <r>
          <rPr>
            <b/>
            <sz val="9"/>
            <rFont val="Tahoma"/>
            <family val="2"/>
          </rPr>
          <t>andres almonacid:</t>
        </r>
        <r>
          <rPr>
            <sz val="9"/>
            <rFont val="Tahoma"/>
            <family val="2"/>
          </rPr>
          <t xml:space="preserve">
</t>
        </r>
      </text>
    </comment>
    <comment ref="M64" authorId="0">
      <text>
        <r>
          <rPr>
            <b/>
            <sz val="9"/>
            <rFont val="Tahoma"/>
            <family val="2"/>
          </rPr>
          <t>andres almonacid:</t>
        </r>
        <r>
          <rPr>
            <sz val="9"/>
            <rFont val="Tahoma"/>
            <family val="2"/>
          </rPr>
          <t xml:space="preserve">
Revisión y ajuste leer doumento y extraer la información para validar</t>
        </r>
      </text>
    </comment>
    <comment ref="Q81" authorId="0">
      <text>
        <r>
          <rPr>
            <b/>
            <sz val="9"/>
            <rFont val="Tahoma"/>
            <family val="2"/>
          </rPr>
          <t>andres almonacid:</t>
        </r>
        <r>
          <rPr>
            <sz val="9"/>
            <rFont val="Tahoma"/>
            <family val="2"/>
          </rPr>
          <t xml:space="preserve">
Es solo el documento de la Ficha !C para que no vaya a existir diferencias, el P.O.Z completo es toda la avenida centenario</t>
        </r>
      </text>
    </comment>
    <comment ref="O87" authorId="0">
      <text>
        <r>
          <rPr>
            <b/>
            <sz val="9"/>
            <rFont val="Tahoma"/>
            <family val="2"/>
          </rPr>
          <t>andres almonacid:</t>
        </r>
        <r>
          <rPr>
            <sz val="9"/>
            <rFont val="Tahoma"/>
            <family val="2"/>
          </rPr>
          <t xml:space="preserve">
NO la respondí, debemos tener claro el tema de contratación de veterinario o similar y definir con zoonosis</t>
        </r>
      </text>
    </comment>
    <comment ref="Q120" authorId="0">
      <text>
        <r>
          <rPr>
            <b/>
            <sz val="9"/>
            <rFont val="Tahoma"/>
            <family val="2"/>
          </rPr>
          <t>andres almonacid:</t>
        </r>
        <r>
          <rPr>
            <sz val="9"/>
            <rFont val="Tahoma"/>
            <family val="2"/>
          </rPr>
          <t xml:space="preserve">
proyectos nuevos</t>
        </r>
      </text>
    </comment>
  </commentList>
</comments>
</file>

<file path=xl/sharedStrings.xml><?xml version="1.0" encoding="utf-8"?>
<sst xmlns="http://schemas.openxmlformats.org/spreadsheetml/2006/main" count="443" uniqueCount="349">
  <si>
    <t>Responsable</t>
  </si>
  <si>
    <t>Fuente</t>
  </si>
  <si>
    <t xml:space="preserve">Proceso de Direccionamiento Estratégico </t>
  </si>
  <si>
    <t>Departamento Administrativo de Planeación</t>
  </si>
  <si>
    <t>Código BPPIM</t>
  </si>
  <si>
    <t>Página : 1 de 1</t>
  </si>
  <si>
    <t>Nombre del Proyecto</t>
  </si>
  <si>
    <t>Objetivo del Proyecto</t>
  </si>
  <si>
    <t>Rubro Presupuestal</t>
  </si>
  <si>
    <t>RESPONSABLE DE LA DEPENDENCIA  Y/O ENTIDAD</t>
  </si>
  <si>
    <t>REPRESENTANTE LEGAL</t>
  </si>
  <si>
    <t>ALCALDE</t>
  </si>
  <si>
    <t>TOTAL</t>
  </si>
  <si>
    <t>PROYECTOS</t>
  </si>
  <si>
    <t>RESPONSABILIDAD</t>
  </si>
  <si>
    <t>LÍNEA ESTRATÉGICA</t>
  </si>
  <si>
    <t>SECTOR</t>
  </si>
  <si>
    <t>ODS ASOCIADOS</t>
  </si>
  <si>
    <t>INDICADOR DE BIENESTAR</t>
  </si>
  <si>
    <t>PROGRAMA PRESUPUESTAL</t>
  </si>
  <si>
    <t>PRODUCTO</t>
  </si>
  <si>
    <t xml:space="preserve">INDICADOR </t>
  </si>
  <si>
    <t xml:space="preserve">LÍNEA BASE </t>
  </si>
  <si>
    <t>META CUATRENIO</t>
  </si>
  <si>
    <t>LINEA BASE</t>
  </si>
  <si>
    <t>META DE CUATRIENIO</t>
  </si>
  <si>
    <t xml:space="preserve">PLAN  DE DESARROLLO </t>
  </si>
  <si>
    <t>ACCIONES/ACTIVIDADES  DE  GESTIÓN Y ADMINISTRATIVAS</t>
  </si>
  <si>
    <t>Valor de la meta de las Acciones/Actividades del proyecto programada para la vigencia actual</t>
  </si>
  <si>
    <t xml:space="preserve">Línea base de las acciones/
Actividades del Proyecto
</t>
  </si>
  <si>
    <t xml:space="preserve">INDICADOR / ACCIONES / 
ACTIVIDADES </t>
  </si>
  <si>
    <t>Ambiente y desarrollo sostenible</t>
  </si>
  <si>
    <t>13, 15</t>
  </si>
  <si>
    <t>Sectores que incorporan alternativas para la conservación de la biodiversidad y sus servicios ecosistémicos</t>
  </si>
  <si>
    <t xml:space="preserve">Servicios de reforestación de ecosistemas (siembra, mantenimiento y monitoreo de especies vegetales como arbolado urbano y guaduales)  </t>
  </si>
  <si>
    <t xml:space="preserve">Plantaciones forestales mantenidas (hectareas sembradas, árboles y guaduales intervenidos) </t>
  </si>
  <si>
    <t>Servicios de recuperación de cuerpos de agua(intervenciones de mantenimiento, adecuaciones en senderos  y recuperación en areas de quebradas) 3202037</t>
  </si>
  <si>
    <t xml:space="preserve">Extensión de cuerpo de agua recuperadas (hectareas o metros lineales intervenidos) </t>
  </si>
  <si>
    <t>450 ml</t>
  </si>
  <si>
    <t>3000 ml</t>
  </si>
  <si>
    <t>Porcentaje de departamentos y ciudades capitales que incorporan criterios de cambio climático en las líneas instrumentales de sus planes de desarrollo</t>
  </si>
  <si>
    <t>S.D.</t>
  </si>
  <si>
    <t>Gestión del cambio climático para un desarrollo bajo en carbono y resiliente al clima.</t>
  </si>
  <si>
    <t xml:space="preserve">Servicio de producto de plántulas (Suministro de material vegetal permanente para los diferentes proyectos ambientales) </t>
  </si>
  <si>
    <t xml:space="preserve">Plántulas producidas en el vivero municipal </t>
  </si>
  <si>
    <t>2000 plantulas</t>
  </si>
  <si>
    <t>12000 plantulas</t>
  </si>
  <si>
    <t>porcentaje de residuos sólidos efectivamente aprovechados</t>
  </si>
  <si>
    <t xml:space="preserve">Documentos de lineamientos técnicos para el fortalecimiento del desempeño ambiental de los sectores productivos </t>
  </si>
  <si>
    <t xml:space="preserve">Documento actualización del PGIRS Armenia </t>
  </si>
  <si>
    <t>sectores que incorporan alternativas para la conservación de la biodiversidad y sus servicios ecosistémicos</t>
  </si>
  <si>
    <t xml:space="preserve">Documentos de lineamientos técnicos para el desarrollo de la política nacional ambiental y la participación en la gestión ambiental </t>
  </si>
  <si>
    <t>Elaboración de estrategias para el desarrollo del programa nacional de educación ambiental y participación.</t>
  </si>
  <si>
    <t xml:space="preserve">Servicio de asistencia técnica para la implementación de las estrategias educativo ambientales y de participación </t>
  </si>
  <si>
    <t xml:space="preserve">Estrategias implementadas de educación ambiental en el municipio de Armenia </t>
  </si>
  <si>
    <t>6, 11, 13, 15</t>
  </si>
  <si>
    <t>Acceso de la población de Armenia a espacios culturales</t>
  </si>
  <si>
    <t xml:space="preserve">Servicio de divulgación de la información de la política nacional de educación ambiental y participación </t>
  </si>
  <si>
    <t xml:space="preserve">Piezas de comunicación sobre educación ambiental y participación editadas </t>
  </si>
  <si>
    <t>6, 11, 15</t>
  </si>
  <si>
    <t>Indice de crecimiento en el ordenamiento ambiental territorial</t>
  </si>
  <si>
    <t xml:space="preserve">Ordenamiento Territorial </t>
  </si>
  <si>
    <t xml:space="preserve">Documentos de lineamientos técnicos para el ordenamiento ambiental territorial  </t>
  </si>
  <si>
    <t>Documentos de lineamientos técnicos con directrices ambientales y de gestión del riesgo en la planificación ambiental territorial divulgados (Generación documento politica pública formulada para el tema  de asentamientos)</t>
  </si>
  <si>
    <t>Vivienda</t>
  </si>
  <si>
    <t>Mejoramiento en el espacio urbano</t>
  </si>
  <si>
    <t>Ordenamiento territorial y desarrollo urbano</t>
  </si>
  <si>
    <t>Control Urbano en la planificación y ordenamiento del territorio</t>
  </si>
  <si>
    <t>Acciones implementadas para dar cumplimientos a las normas urbanisticas y las normas establecidas en el POT</t>
  </si>
  <si>
    <t xml:space="preserve">Documentos de lineamientos técnicos </t>
  </si>
  <si>
    <t>Manual de publicidad exterior visual (Documentos de lineamientos tecnicos Elaborado)</t>
  </si>
  <si>
    <t>Revisión fichas normativas POT y actualización del plan vial</t>
  </si>
  <si>
    <t>Diagnostico, caracterización e identificacón de los suelos de protección ambiental</t>
  </si>
  <si>
    <t>Documentos de planeación</t>
  </si>
  <si>
    <t>Documentos de planeación de la etapa de alistamiento y diagnóstico del Plan de Ordenamiento elaborados (Dossier, )</t>
  </si>
  <si>
    <t>Actualización del expediente municipal urbano</t>
  </si>
  <si>
    <t>Planes parciales</t>
  </si>
  <si>
    <t>Planes de ordenamiento zonales</t>
  </si>
  <si>
    <t xml:space="preserve">Fortalecimiento de la Gestion y dirección del sector ambiente y Desarrollo sostenible </t>
  </si>
  <si>
    <t xml:space="preserve">Protección y bienestar animal </t>
  </si>
  <si>
    <t xml:space="preserve">Politica pública de bienestar animal formulada </t>
  </si>
  <si>
    <t>INSTITUCIONAL Y GOBIERNO: "Servir y hacer las cosas bien"</t>
  </si>
  <si>
    <t>Gobierno territorial</t>
  </si>
  <si>
    <t xml:space="preserve">Incremento en el índice de desempeño institucional IDI </t>
  </si>
  <si>
    <t>Desarrollo y modernizacion institucional: Planeando Pa' Todos - Mejoramiento de la planeación territorial y sectorial</t>
  </si>
  <si>
    <t xml:space="preserve">Instrumentos de Planificación Estratégica y Gestíón </t>
  </si>
  <si>
    <t>Porcentaje de aplicación de los instrumentos de ejecución, seguimiento, monitoreo y evaluación del Plan de Desarrollo Municipal:  cuadro de control y monitoreo PDM 2020-2023,  POAI Plan Operativo Anual de Inversiones, Plan de Acción, PAAC Plan Anticorrupción y de Atención al Ciudadano, Ficha Básica Muncipal.</t>
  </si>
  <si>
    <t>Sistema para la Planeación del Banco de Programas y Proyectos de Inversión Municipal.</t>
  </si>
  <si>
    <t xml:space="preserve">Porcentaje de implementación del Sistema para la Planeación del Banco de Programas y Proyectos de Inversión Municipal, compuesto por los Módulos del  SUIFP Sistema Unificado de Inversiones y Finanzas Pública:  PPTO Programación Proyecto Presupuesto, Evaluacion y Segumiento y  MGA aplicación informática para la presentación y evaluación ex ante de los proyectos de inversión pública
denominada Metodología General Ajustada </t>
  </si>
  <si>
    <t>Sistemas  y Aplicativos  para la Planeación Estratégica</t>
  </si>
  <si>
    <t>Corresponde al acompañamiento, asesoría y seguimiento técnico para la transferencia de herramientas de gestión y conocimiento a entidades nacionales y territoriales en políticas, planes , proyectos y programas</t>
  </si>
  <si>
    <t>Porcentaje de asistencia técnica  y metodologica a las diferentes instancias de Participación según la normativa Nacional y Local vigentes.</t>
  </si>
  <si>
    <t>Inspección de Control Urbano</t>
  </si>
  <si>
    <t xml:space="preserve">Número de procesos de control y contravención urbanistica depurados en la inspección de control urbano </t>
  </si>
  <si>
    <t>Ciencia, Tecnolgía e Innovación</t>
  </si>
  <si>
    <t>4, 5, 9, 10, 16, 17</t>
  </si>
  <si>
    <t>inversión en actividades de ciencia, tecnología e innovación (acti) como porcentaje del pib</t>
  </si>
  <si>
    <t>Consolidación de una institucionalidad habilitante para la Ciencia Tecnología e Innovación (CTI)</t>
  </si>
  <si>
    <t>Documentos de política</t>
  </si>
  <si>
    <t xml:space="preserve">Estudios  para planeación y formulación de políticas </t>
  </si>
  <si>
    <t>Jefe de Oficina</t>
  </si>
  <si>
    <t>Subdirector</t>
  </si>
  <si>
    <t>Consolidación de los drenajes urbanos y espacios públicos naturales</t>
  </si>
  <si>
    <t xml:space="preserve">Estrategias de mitigación y adaptación al cambio climático </t>
  </si>
  <si>
    <t>Estudios técnicos sobre recursos hidricos</t>
  </si>
  <si>
    <t xml:space="preserve">Gestión de residuos y adaptación a la estrategia de economía circular </t>
  </si>
  <si>
    <t>Armenia Capital Verde - Paisaje Cultural Cafetero</t>
  </si>
  <si>
    <t xml:space="preserve">Corresponsabilidad ambiental </t>
  </si>
  <si>
    <t>Educación Ambiental Pa´Todos</t>
  </si>
  <si>
    <t>Control Físico y Urbano</t>
  </si>
  <si>
    <t>Manuales Urbanos</t>
  </si>
  <si>
    <t>Laboratorio de Planificación, urbanismo y arquitectura de la ciudad</t>
  </si>
  <si>
    <t>Unidades de Planificación Intermedia</t>
  </si>
  <si>
    <t>Bienestar para los seres sintientes</t>
  </si>
  <si>
    <t>Planeando Pa´Todos</t>
  </si>
  <si>
    <t xml:space="preserve">Todos participando </t>
  </si>
  <si>
    <t>Inspección Urbana</t>
  </si>
  <si>
    <t>2. Dictar auto de apertura para avocar el conocimiento de los hechos presuntamente violatorios de la normatividad urbanística vigente.</t>
  </si>
  <si>
    <t xml:space="preserve"> 6. Imponer sanciones urbanísticas o archivo de la investigación según corresponda mediante acto administrativo.</t>
  </si>
  <si>
    <t>1. Estudio, análisis y respuesta de las solicitudes presentadas ante el Departamento Administrativo de Planeación Municipal, enmarcadas en las competencias del control urbano.</t>
  </si>
  <si>
    <t>5. Remitir informe a la comisión de veeduría de las Curadurías Urbanas si la licencia aprobada por el Curador Urbano No cumple con el P.O.T para iniciar la investigación correspondiente al curador urbano.</t>
  </si>
  <si>
    <t>9. Entrega de archivo de toda la documentación del proceso, al archivo de gestión del Departamento Administrativo de Planeación Municipal de conformidad con la ley de archivo.</t>
  </si>
  <si>
    <t>1. Diagnóstico del estado de la publicidad exterior visual instalada y su reglamentación.</t>
  </si>
  <si>
    <t>2.Analisis técnico y jurídico de la reglamentación relacionada con la instalación de medios audiovisuales en el municipio de Armenia.</t>
  </si>
  <si>
    <t xml:space="preserve">3. Generación del documento técnico y soportes del Manual de Publicidad exterior visual armonizándolo con la normatividad vigente en el tema.  </t>
  </si>
  <si>
    <t xml:space="preserve">6. Entrega de archivo de toda la documentación del proceso, al archivo de gestión del Departamento Administrativo de Planeación Municipal de conformidad con la ley de archivo.                                                                                                                                                                                                                                 </t>
  </si>
  <si>
    <t>3. Generación del documento técnico y soportes del Manual de espacio público armonizándolo con la normatividad vigente en el tema.</t>
  </si>
  <si>
    <t xml:space="preserve">3. Análisis técnico y jurídico de la reglamentación relacionada con los asentamientos en el municipio de Armenia.  </t>
  </si>
  <si>
    <t>4. Generación del documento y sus correspondientes soportes de conformidad con la normatividad vigente en el tema.</t>
  </si>
  <si>
    <t xml:space="preserve">5. Divulgación del documento.                                                                                                                                                                                                                                                                                                                                                                                                                                                                       </t>
  </si>
  <si>
    <t xml:space="preserve">1. Prediagnóstico.           </t>
  </si>
  <si>
    <t>Inspectoras de Control Urbano</t>
  </si>
  <si>
    <t>1.Intervenciones forestales a traves de  talas y/o poda de árboles</t>
  </si>
  <si>
    <t>2. Georeferenciaciones de arboles y guaduales urbanos</t>
  </si>
  <si>
    <t>Identificar , conservar y administar las areas naturales correspondientes a Ecosistemas estrategicos para la preservación del recurso hidrico y areas naturales protegidas a traves de actividades operativas y documentos con recomendaciones tecnicas .</t>
  </si>
  <si>
    <t xml:space="preserve">Generación de propuestas y alternativas relacionadas con acciones de adaptación y mitigación de cambio climatico, a traves de proyectos piloto </t>
  </si>
  <si>
    <t>Definir  el conjunto de sistemas políticos, sociales, económicos y administrativos encargados de desarrollar y gestionar los recursos hídricos y su distribución, así mismo identificar  temas ligados al agua, desde la salud y la seguridad alimentaria hasta el desarrollo económico, el uso de la tierra y la preservación del entorno natural del que dependen nuestros recursos de agua.</t>
  </si>
  <si>
    <t>Proponer un sistema de aprovechamiento de los recursos fomentando la reducción, reutilización y reciclaje de los elementos, reducciendo asi el impacto sobre los recursos naturales</t>
  </si>
  <si>
    <t>Identificar acciones para la conservación del Paisaje cultural cafetero desde las competencias del ente territorial</t>
  </si>
  <si>
    <t>Ampliar la comprensión de los procesos ambientales en conexión con los sociales,economicos y culturales.</t>
  </si>
  <si>
    <t xml:space="preserve">Fomentar  la protección y preservación del medio ambiente </t>
  </si>
  <si>
    <t>1. Capacitaciones en tematicas ambientales propuestas por las instituciones educativas</t>
  </si>
  <si>
    <t>1. Elaboración de piezas publicitarias</t>
  </si>
  <si>
    <t xml:space="preserve">2.Identificación y  apoyo en procesos de consolidación de los PROCEDA </t>
  </si>
  <si>
    <t>4.Mantenimiento de guaduales urbanos</t>
  </si>
  <si>
    <t xml:space="preserve"> 1.Jornadas de limpieza de quebradas a traves de recolección de basuras, material caido y escombros</t>
  </si>
  <si>
    <t xml:space="preserve">Inventario de asentamientos sub-normales </t>
  </si>
  <si>
    <t xml:space="preserve">3. Solicitud de aplicación de medidas correctivas por incumplimiento de normatividad y documentos de planificación urbana y rural que rigen en el municipio.                                                                                                                                                                                            </t>
  </si>
  <si>
    <t>6. Solicitar a Control Urbano un Auto Investigativo cuando no se cumple la licencia.</t>
  </si>
  <si>
    <t xml:space="preserve">6. Entrega de archivo de toda la documentación del proceso correspondiente a manual de espacio publico, al archivo de gestión del Departamento Administrativo de Planeación Municipal de conformidad con la ley de archivo.                                                                                                                                                                                                         </t>
  </si>
  <si>
    <t xml:space="preserve">Expediente Municipal </t>
  </si>
  <si>
    <t>2. Diagnostico técnico y jurídico del estado actual de los planes de ordenamiento zonal</t>
  </si>
  <si>
    <t>2. Diagnostico técnico y jurídico del estado actual de los planes parciales</t>
  </si>
  <si>
    <t>2. Diagnostico técnico y jurídico del estado actual de los unidades de planificación Rural</t>
  </si>
  <si>
    <t xml:space="preserve">3. Análisis técnico y jurídico de la reglamentación relacionada con las unidades de planificación rural en el municipio de Armenia.  </t>
  </si>
  <si>
    <t>1. Recibir y analizar la solicitud (Visitas tecnicas) proveniente de la subdirección de planeación en relación a casos de infracciones urbanisticas.</t>
  </si>
  <si>
    <t>3. Realizar la notificación del auto de investigación al presunto infractor de conformidad con la ley 1801 de 2016 y demás normas concordantes el Código Administrativo.</t>
  </si>
  <si>
    <t>4. Recibir los descargos por parte del presunto infractor y solicitar las pruebas que pretenda hacer valer. Conforme a la ley 1801 del 2016</t>
  </si>
  <si>
    <t>5. Ordenar la práctica de pruebas solicitadas por el investigado y las que considere pertinentes de oficio, cuando así se requiera.</t>
  </si>
  <si>
    <t>7.  Notificaciones conforme a la ley 1437 de 2011.</t>
  </si>
  <si>
    <t>8. Remitir una vez finalizado el término dado para cumplimiento de la resolución de sanción a Ejecuciones Fiscales y la Secretaría de Infraestructura Municipal según corresponda.</t>
  </si>
  <si>
    <t>Infraestructura de Datos Espaciales</t>
  </si>
  <si>
    <t>2.Adecuación, recuperación y mantenimiento de senderos definidos como  redes de interconexión natural</t>
  </si>
  <si>
    <t>4. Realizar visitas de control de la obra, para verificar el cumplimiento o no de lo aprobado en la licencia y visitas de identificacion de asentamientos</t>
  </si>
  <si>
    <t>2. Generacion e Implementación del nuevo manual de arbol urbano en las políticas de ornamentación del municipio.</t>
  </si>
  <si>
    <t>2020630010066</t>
  </si>
  <si>
    <t>Preservación conservación de áreas protegidas</t>
  </si>
  <si>
    <t xml:space="preserve">Conservación de la biodiversidad y sus servicios ecosistemicos </t>
  </si>
  <si>
    <t>INFRAESTRUCTURA NATURAL: "Armenia Capital Verde"</t>
  </si>
  <si>
    <t>2020630010053</t>
  </si>
  <si>
    <t>Documento de investigación concernientes al cambio climatico</t>
  </si>
  <si>
    <t>Documento de investigación para la conservación de la biodiversidad y sus servicios ecosistemicos (Actualización del Plan de manejo de las quebradas urbanas) 3202004</t>
  </si>
  <si>
    <t>2020630010056</t>
  </si>
  <si>
    <t>Numero de documentos tecnicos realizados (plan de manejo ambiental)</t>
  </si>
  <si>
    <t xml:space="preserve">Documentos de estudios técnicos regionales sobre recurso hídrico </t>
  </si>
  <si>
    <t>2020630010052</t>
  </si>
  <si>
    <t>2020630010051</t>
  </si>
  <si>
    <t>2020630010048</t>
  </si>
  <si>
    <t>Estudio técnicos en el marco de incorporación de varibales ambientales en la planificación sectorial implementados (Paisaje Cultural Cafetero y otros sectores )</t>
  </si>
  <si>
    <t xml:space="preserve">Estrategia para la reducción de impactos ambientales de la minería. </t>
  </si>
  <si>
    <t xml:space="preserve">Servicio de asistencia técnica en el marco de la formulación e implementación de proyectos demostrativos para la reducción de impactos ambientales de la minería </t>
  </si>
  <si>
    <t>Fortalecimiento del desempeño ambiental de los sectores productivos.</t>
  </si>
  <si>
    <t>2020630010094</t>
  </si>
  <si>
    <t>2020630010065</t>
  </si>
  <si>
    <t>Educación Ambiental</t>
  </si>
  <si>
    <t>2020630010055</t>
  </si>
  <si>
    <t>Generar herramientas que permitan establecer elementos de actuacion especifica sobre el territorio.</t>
  </si>
  <si>
    <t>2020630010054</t>
  </si>
  <si>
    <t>Creación del Laboratorio Taller de Planificación, Urbanismo y Arquitectura</t>
  </si>
  <si>
    <t>2020630010067</t>
  </si>
  <si>
    <t xml:space="preserve">Taller (laboratorio) de planificación, urbanismo y arquitectura de la ciudad - Reglamentaciones de POT </t>
  </si>
  <si>
    <t xml:space="preserve">Revisión cartográfica en conjunto de la autoridad ambiental </t>
  </si>
  <si>
    <t>2020630010073</t>
  </si>
  <si>
    <t>Actualizacion del expediente Municipal</t>
  </si>
  <si>
    <t>2020630010071</t>
  </si>
  <si>
    <t>Aplicar la norma del uso del suelo rural en el Municipio de Armenia</t>
  </si>
  <si>
    <t>2020630010070</t>
  </si>
  <si>
    <t>2020630010046</t>
  </si>
  <si>
    <t xml:space="preserve">Fortalecer la capacidad operativa y logística para las instancias de participación ciudadana </t>
  </si>
  <si>
    <t>2020630010047</t>
  </si>
  <si>
    <t xml:space="preserve">Fortalecer los procesos del SISBEN, estratificacion y sistema de informacion geografico
</t>
  </si>
  <si>
    <t>2020630010050</t>
  </si>
  <si>
    <t>Porcentaje de implementación y  adminsitración de los Sistemas  y Aplicativos  para la Planeación  Territorial vigentes en cumplimiento de la normativa Nacional y local vigentes como: Estratificación Socioeconómica como sistema que clasifica en estratos los inmuebles residenciales que deben recibir servicios públicos, SISBEN Sistema de Identificación de Potenciales Beneficiarios de Programas Sociales
SUI SistemaSistema Único de Información de Servicios Públicos Domiciliarios ,  SINAS Sistema de Inversiones en Agua Potable y saneamiento Básico, Iniciativas de Proyectos de Inversión  e Inventario de comunidades y sistema de agua y saneamientos en  zonas Rurales.SIG ARMENIA  Sistema de Información Geográfica del Municipio de Armenia, determinando los alcances según las plataformas y bases actuales.</t>
  </si>
  <si>
    <t>Sistemas  y Aplicativos  para la Planeación Territorial</t>
  </si>
  <si>
    <t xml:space="preserve">Mantener y consolidar la cultura de la Planeación institucional para optimizar la gestión de planificación estrategica municipal
</t>
  </si>
  <si>
    <t>2020630010072</t>
  </si>
  <si>
    <t>Formulación de política publica para el tratamiento de los asentamientos informales en el municipio de Armenia.</t>
  </si>
  <si>
    <t>2020630010068</t>
  </si>
  <si>
    <t>Documento de formulación de política pública</t>
  </si>
  <si>
    <t>JOSÉ MANUEL RÍOS MORALES</t>
  </si>
  <si>
    <t>DIEGO FERNANDO TOBON FIL</t>
  </si>
  <si>
    <t>DIRECTOR</t>
  </si>
  <si>
    <t>2. Implementación e institucionalización Cuadro de control y monitoreo PDM 2020-2023 (Rutinas de seguimiento)</t>
  </si>
  <si>
    <t>8.Elaboración y Divulgación de Ficha Básica Muncipal 2020</t>
  </si>
  <si>
    <t xml:space="preserve">1. Servicios profesionales y de apoyo a la gestión para los procesos de actualización y seguimiento de las plataformas MGA Web, SUIFP, PPTO, SIRECI , Revisión de las diferentes solicitudes de viabilidad en relación a los proyectos radicados  y traslados presupuestales   </t>
  </si>
  <si>
    <t>1. Generacion de cartografia tematica del municipio de Armenia, de conformidad con el POT</t>
  </si>
  <si>
    <t>3. Socialiación y concertación del documento Plan de manejo ambiental arbolado urbano</t>
  </si>
  <si>
    <t>1. Identificar , recolectar y tabular la información de la población, viviendas, infraestructura, equipamientos, según metodologia del Ministerio de Vivienda Ciudad y Territorio</t>
  </si>
  <si>
    <t>2. Generar reporte al Ministerio de Vivienda Ciudad y Territorio para su respectiva validación.</t>
  </si>
  <si>
    <t xml:space="preserve">Diagnosticos, suelos de protección ambiental. </t>
  </si>
  <si>
    <t xml:space="preserve">1. Revisar los  estudio técnico de actualización de suelos de protección ambiental urbano contenido en el plano temático que hace parte del acuerdo 019 de 2009 Plan de Ordenamiento Territorial POT.(trabajo crq), presentados por los interesados. (Concertar con la autoridad ambiental la viabilidad de actualización de los suelos de protección ambiental)  </t>
  </si>
  <si>
    <t>2. Servicios profesionales y de apoyo a la gestión para la formulacion y presentacion de proyectos a entidades del orden departamental y nacional.</t>
  </si>
  <si>
    <t xml:space="preserve">1.  implementación y  administración del  SUIT Sistema Unico de Información de Trámites, para la implementación de la Política de Racionalizaciín de Trámites </t>
  </si>
  <si>
    <t>Dar cumplimiento al Decreto 121 de 2017 "POR MEDIO DEL CUAL SE ESPECIALIZAN LAS INSPECCIONES DE POLICIA DE PRIMERA CATEGORIA URBANA,RURALES Y CORREGIDURIA DEL MUNICIPIO DE Armenia", y a la Ley 1801 de 2016
 "Por la cual se expide el Código Nacional de Seguridad y Convivencia Ciudadana"</t>
  </si>
  <si>
    <t>1.Diagnóstico del  estado de las mirocuencas urbanas( Recurso hírico, flora, fauna, componente social y de infraestructura)</t>
  </si>
  <si>
    <t xml:space="preserve">1.Consolidación de la guia de normas ambientales por sectores productivos de la ciudad </t>
  </si>
  <si>
    <t>2.Capacitaciones  enfocadas a las tematicas ambientales a comunidad y sectores productivos</t>
  </si>
  <si>
    <t>3. Generación del documento y sus correspondientes soportes cartograficos y catastrales de conformidad con la normatividad vigente en el tema.</t>
  </si>
  <si>
    <t>7. Entrega de archivo de toda la documentación del proceso, al archivo de gestión del Departamento Administrativo de Planeación Municipal de conformidad con la ley de archivo.</t>
  </si>
  <si>
    <t>1. Explorar, analizar y replantear los problemas urbanos que viene presentando el municipio con diferentes actores.</t>
  </si>
  <si>
    <t>2. Investigar para la adquisición del conocimiento en intervenciones de territorio y ciudad, mejoramiento integral, renovación urbana, espacio público, etc.; bajo una visión integral por el aporte multidisciplinar del grupo.</t>
  </si>
  <si>
    <t>3. Acompañamiento y asistencia tecnica a diferentes sectores de la ciudad, público, privado, académico y comunitario.</t>
  </si>
  <si>
    <t xml:space="preserve">4. Entrega de archivo de toda la documentación del proceso, al archivo de gestión del Departamento Administrativo de Planeación Municipal de conformidad con la ley de archivo.     </t>
  </si>
  <si>
    <t xml:space="preserve">2. Entrega de archivo de toda la documentación del proceso, al archivo de gestión del Departamento Administrativo de Planeación Municipal de conformidad con la ley de archivo. </t>
  </si>
  <si>
    <t>1.Actualizar el documento dosier de todas las comunas del municipio de Armenia de conformidad con las peticiones recibidas y la información del Acuerdo 019 de 2009 Plan de Ordenamiento Territorial, a fin de consolidar la documentación requerida para el expediente municipal</t>
  </si>
  <si>
    <t>2.Consolidar el archivo tecnico e historico, esto es, Documentos del Plan de Ordenamiento Territorial, estudios tecnicos y planos, regulación, información de seguimiento y la información historica de la planeación.</t>
  </si>
  <si>
    <t>3.Seguimiento y evaluación a la lectura operativa del Plan de Ordenamiento Territorial, a traves del desarrollo de la matriz 2 "Articulación de fines y medios"</t>
  </si>
  <si>
    <t xml:space="preserve">4.Realizar el analisis de articulación de acuerdo a  la matriz 2 "Articulación de fines y medios", como documento soporte de seguimiento y evaluación </t>
  </si>
  <si>
    <t>5.Seguimiento y evaluación a la ejecución del Plan de Ordenamiento Territorial a traves del desarrollo de la matriz de indicadores para objetivos</t>
  </si>
  <si>
    <t>6.Seguimiento y evaluación a la ejecución del Plan de Ordenamiento Territorial a traves del desarrollo de la matriz de indicadores para modelo de ocupación</t>
  </si>
  <si>
    <t>7.Seguimiento y evaluación a la ejecución del Plan de Ordenamiento Territorial a traves del desarrollo de la matriz de indicadores para proyectos</t>
  </si>
  <si>
    <t xml:space="preserve">8Realizar el analisis de cumplimiento de los objetivos y las metas  de acuerdo a las matrices de indicadores para objetivos, indicadores para modelo de ocupación e indicadores para proyectos , como documento soporte de seguimiento y evaluación </t>
  </si>
  <si>
    <t>1.Formulación Política Pública</t>
  </si>
  <si>
    <t>2. Encuestas nuevas realizadas y digitalizandas SISBEN</t>
  </si>
  <si>
    <t xml:space="preserve">3. Modificaciones atendidas, realizadas, digitalizadas a usuarios del SISBEN (Verificación de puntaje, retiros, inclusiones entre otras novedades) </t>
  </si>
  <si>
    <t>7. Actualizar la base de datos, realizar envió de las actualizaciones y de la base de datos Municipal Bruta al Departamento Nacional de Planeación DNP.</t>
  </si>
  <si>
    <t>8. Gestión a reclamaciones de Estratificación Socioeconómica (visitas, validación del Comité Permanente de Estratificación, actualización de base)</t>
  </si>
  <si>
    <t>9. Actualización e implementación de la estratificación Socioeconomica Urbana. (Se hace a obras o nuevos proyectos) a traves de resoluciones</t>
  </si>
  <si>
    <t>10. Implementación nueva metodologia de estratificación Socioeconomica Urbana y rural</t>
  </si>
  <si>
    <t xml:space="preserve">11. Divulgación e Implemenatación nueva metodologia de estratificación socioeconómica. </t>
  </si>
  <si>
    <t xml:space="preserve">12. Expedición de Certificados de Estrato Socioeconomica del municipio de Armenia </t>
  </si>
  <si>
    <t xml:space="preserve">13. Actualización permannte de la base de datos estratificación socioeconomica según novedades (reclamaciones, actualización, nuevos proyectos) </t>
  </si>
  <si>
    <t>14. Apoyo logistico y administrativo al Comite Permanente de Estratificación Socioeconómica según proceso (sesiones de comites, elección de representantes de la comuidad urbana y rura) según la normativa vigente.</t>
  </si>
  <si>
    <t>1.Estudios para planeación y formulación de política pública</t>
  </si>
  <si>
    <t>9. Realizar el seguimiento y evaluación de lo propuesto en los planos, en las normas generales y complementarias del POT en lo relativo al componente urbano.</t>
  </si>
  <si>
    <t>10. Seguimiento y evaluación de la inclusión de las variables de población en el ordenamiento territorial municipal.</t>
  </si>
  <si>
    <t xml:space="preserve">11. Entrega de archivo de toda la documentación del proceso, al archivo de gestión del Departamento Administrativo de Planeación Municipal de conformidad con la ley de archivo. </t>
  </si>
  <si>
    <t>Formular la Politica pública de bienestar animal</t>
  </si>
  <si>
    <t>Realizar el inventario de asentamientos dando cumplimiento a lo establcido conforme a las obligaciones establecidas en la Ley 9 de 1989 y la Ley 2 de 1991 en el artículo 218 de la Ley 1450 de 2011, el cual establece realizar el inventario</t>
  </si>
  <si>
    <t xml:space="preserve">Conceptos técnicos y servicio de inventarios de áreas protegidas </t>
  </si>
  <si>
    <t>2. Administración del producto vegetal correspondiente al Vivero forestal Municipal</t>
  </si>
  <si>
    <t xml:space="preserve">Unidades de Planificación Rural UPR </t>
  </si>
  <si>
    <t>2020630010049</t>
  </si>
  <si>
    <t xml:space="preserve">2.Elaboración  Plan de Manejo Ambiental de los predios adquiridos </t>
  </si>
  <si>
    <t>3.Tabulación, caracterización de la información y sistematización</t>
  </si>
  <si>
    <t>4.Formulación de la estrategia para la mitigación de fuentes contaminantes</t>
  </si>
  <si>
    <t>1. Identificación de areas  para incluir en el SIMAP</t>
  </si>
  <si>
    <t>2.Visitas técnicas con conceptos sugeridos para aplicación de exoneración impuesto predial por conservación</t>
  </si>
  <si>
    <t xml:space="preserve">Desarrollo urbano y territorial controlado ( planificación del espacio público, control físico y monitoreo a los procesos constructivos,
zonas de protección ambiental y áreas protegidas)
</t>
  </si>
  <si>
    <t>Estrategias formuladas he implementadas de aprovechamiento de residuos</t>
  </si>
  <si>
    <t>Manual de espacio publico (Documentos de lineamientos tecnicos Elaborado)</t>
  </si>
  <si>
    <t>Manual de arborización urbana (Documentos de lineamientos tecnicos Elaborado)</t>
  </si>
  <si>
    <t>Manual de tratamiento, recepción y manejo de áreas de cesión. (Elaborado)</t>
  </si>
  <si>
    <t>Manual de edificaciones sostenibles. (Documentos de lineamientos tecnicos Elaborado)</t>
  </si>
  <si>
    <t>2.  implementación y  adminsitración del  Aplicativo GESTION WEB del DNP</t>
  </si>
  <si>
    <t>5.  implementación y  adminsitración del  Aplicativo FURAG de DAFP (Compilación de Información, Migración  Capacitaciones, Rutinas de reportes)</t>
  </si>
  <si>
    <t>6. implementación y  administración del  Aplicativos de Organismos de Vigilancia y Control como: SIA CONTRALORIAS, SIA OBSERVA, SECOP II, VIGILANCIA SUPERIOR (Capacitaciones, Compilación de Información, Migración, Rutinas de reportes)</t>
  </si>
  <si>
    <t>1.  Porcentaje de actividades relacionadas con la producción de plantulas para los distintos proyectos.</t>
  </si>
  <si>
    <t>1. Identificación y georeferenciación en campo de fuentes de contaminación (vertimientos).</t>
  </si>
  <si>
    <t>1.Numero de Estrategias formuladas he implementadas de aprovechamiento de residuos</t>
  </si>
  <si>
    <t>2.Actualización del documento PGIRS de la ciudad de Armenia ( Matriz fiananciera y proyectos por programa)</t>
  </si>
  <si>
    <t>2. Socialización de la guía de normas ambientales entre los distintos  sectores.</t>
  </si>
  <si>
    <t>1. Sensibilización a las diferentes comunidades de la ciudad de Armenia en el componente de mineria y agroecología limpia</t>
  </si>
  <si>
    <t xml:space="preserve">1. Diseñar e implementar una guía técnica de buenas practicas ambientales y menores impactos entorno a la minería, con un modelo pedagógico para la educación y la cultura ambiental, para la sociedad civil del municipio de Armenia. </t>
  </si>
  <si>
    <t>2. Inspección técnica de verificación de normas urbanisticas de control.</t>
  </si>
  <si>
    <t>1.Porcentaje de fichas normativas POT y plan vial actualizado.</t>
  </si>
  <si>
    <t>6.Cumplimiento acciones judiciales (Ciudad Dorada)</t>
  </si>
  <si>
    <t>6. Utilización de los instrumentos de focalización y verificación del municipio de Armenia mediante bases de datos a Dependencias cada vez que lo requieran.</t>
  </si>
  <si>
    <t>15: Recopilación de lineamientos y requisitos de las entidades del orden municipal, departamental y nacional que sean fuente de financiación de proyectos de inversión en concordancia al Plan de Desarrollo del Municipio de Armenia 2020-2023 “ARMENIA PA TODOS”</t>
  </si>
  <si>
    <t xml:space="preserve">16: Realizar la formulación de proyectos en la metodología MGA WEB para presentarlos a las entidades del orden municipal, departamental y nacional para la gestión de recursos de inversión.
</t>
  </si>
  <si>
    <r>
      <t>Porcentaje de implementación y  adminsitración de los Sistemas  y Aplicativos  para la Planeación  Estrategica vigentes en cumplimiento de la normativa Nacional y local vigentes como:</t>
    </r>
    <r>
      <rPr>
        <b/>
        <sz val="10"/>
        <rFont val="Arial"/>
        <family val="2"/>
      </rPr>
      <t xml:space="preserve"> SUIT</t>
    </r>
    <r>
      <rPr>
        <sz val="10"/>
        <rFont val="Arial"/>
        <family val="2"/>
      </rPr>
      <t xml:space="preserve"> Sistema Unico de Información de Trámites, Aplicativo</t>
    </r>
    <r>
      <rPr>
        <b/>
        <sz val="10"/>
        <rFont val="Arial"/>
        <family val="2"/>
      </rPr>
      <t xml:space="preserve"> GESTION WEB del DNP</t>
    </r>
    <r>
      <rPr>
        <sz val="10"/>
        <rFont val="Arial"/>
        <family val="2"/>
      </rPr>
      <t>, A</t>
    </r>
    <r>
      <rPr>
        <b/>
        <sz val="10"/>
        <rFont val="Arial"/>
        <family val="2"/>
      </rPr>
      <t>plicativo  SIA-CONTRALORIAS</t>
    </r>
    <r>
      <rPr>
        <sz val="10"/>
        <rFont val="Arial"/>
        <family val="2"/>
      </rPr>
      <t xml:space="preserve">  de  la Contraloria Municipal, el MIPG Modelo Integrado de Planeaación y Gestión,  </t>
    </r>
    <r>
      <rPr>
        <b/>
        <sz val="10"/>
        <rFont val="Arial"/>
        <family val="2"/>
      </rPr>
      <t>FURAG</t>
    </r>
    <r>
      <rPr>
        <sz val="10"/>
        <rFont val="Arial"/>
        <family val="2"/>
      </rPr>
      <t xml:space="preserve"> reporte  Formulario Único Reporte de Avances de la Gestión,   VIGILANCIA SUPERIOR de la Procuraduría General de la Nación y Administración de la  PAGINA WEB planeacion@armenia.gov.co</t>
    </r>
  </si>
  <si>
    <t>9.Intervención y Toma de Posesión de la actividad de construcción y enajenación de inmuebles destinados a vivienda, conforme a los procedimientos y normatividad vigente</t>
  </si>
  <si>
    <t xml:space="preserve">8.  Análisis técnico y jurídico de las Fichas normativas adoptadas en el POT.  </t>
  </si>
  <si>
    <t>Recursos asignados, en pesos en el momento presupuestal (Apropiación Definitiva)</t>
  </si>
  <si>
    <t>101.01.2.3.2.02.02.009.4002018.055.91119.034</t>
  </si>
  <si>
    <t>101.01.2.3.2.02.02.009.4002001.054.91119.034</t>
  </si>
  <si>
    <t>SGP PROPOSITO GENERAL</t>
  </si>
  <si>
    <t>101.01.2.3.2.02.02.009.4002015.067.91119.034</t>
  </si>
  <si>
    <t>101.01.2.3.2.02.02.009.4002015.073.91119.034</t>
  </si>
  <si>
    <t>101.01.2.3.2.02.02.009.4002016.071.91119.034</t>
  </si>
  <si>
    <t>101.01.2.3.2.02.02.009.4002016.070.91119.034  -  101.01.2.3.2.02.02.009.4002016.070.91119.197</t>
  </si>
  <si>
    <t>SGP PROPOSITO GENERAL                                 APROVECHAMIENTO URBANISTICO ADICIONAL</t>
  </si>
  <si>
    <t>101.01.2.3.2.02.02.009.3299054.049.91119.034</t>
  </si>
  <si>
    <t>101.01.2.3.2.02.02.009.3299054.049.91119.034      101.01.2.3.2.02.02.009.4599021.050.91119.306</t>
  </si>
  <si>
    <t>SGP PROPOSITO GENERAL                                           CONTRIBUCIONES ESTRATIFICACIÓN</t>
  </si>
  <si>
    <t>101.01.2.3.2.02.02.009.4599023.072.91119.034</t>
  </si>
  <si>
    <t>101.01.2.3.2.02.02.009.3901002.068.91119.034</t>
  </si>
  <si>
    <t>SGP PROPISITO GENERAL</t>
  </si>
  <si>
    <t xml:space="preserve">
SGP PROPOSITO GENERAL 
APROVECHAMIENTO URBANISTICO ADICIONAL               RECURSOS DEL BALANCE PROPIOS</t>
  </si>
  <si>
    <t>101.01.2.3.2.02.02.009.3202004.065.91119.034</t>
  </si>
  <si>
    <t>101.01.2.3.2.02.02.009.3201002.051.91119.034</t>
  </si>
  <si>
    <t xml:space="preserve">SGP PROPOSITO GENERAL </t>
  </si>
  <si>
    <t>101.01.2.3.2.02.02.009.3201002.052.91119.034</t>
  </si>
  <si>
    <t xml:space="preserve">
SGP PROPOSITO GENERAL 
</t>
  </si>
  <si>
    <t>101.01.2.3.2.02.02.009.3203005.056.91114.001       101.01.2.3.2.02.02.009.3203005.056.91114.001           101.01.2.3.2.02.02.009.3203005.056.91119.034</t>
  </si>
  <si>
    <t>RECURSOS PROPIOS                                                                     RECURSOS PROPIOS - LEY DE TIERRAS                                            SGP PROPOSITO GENERAL</t>
  </si>
  <si>
    <t>101.01.2.3.2.02.02.009.3202038.053.91119.034</t>
  </si>
  <si>
    <t>101.01.2.3.2.02.02.009.3208006.094.91119.034</t>
  </si>
  <si>
    <t xml:space="preserve">SGP PROPOSITO GENERAL                                           </t>
  </si>
  <si>
    <t xml:space="preserve">101.01.2.3.2.02.02.008.3208008.094.89122.034          '101.01.2.3.2.02.02.009.3203005.048.91119.034           '101.01.2.3.2.02.02.009.3208005.048.91119.034       </t>
  </si>
  <si>
    <t>101.01.2.3.2.02.02.009.3202006.066.91119.001           '101.01.2.3.2.02.02.009.3202037.066.91119.034</t>
  </si>
  <si>
    <t xml:space="preserve">RECURSOS RECURSOS PROPIOS                                                        SGP PROPOSITO GENERAL </t>
  </si>
  <si>
    <t>101.01.2.3.2.02.01.003.4002016.046.32129.001                                                                                                                                                                                                101.01.2.3.2.02.01.003.4002016.046.33311.001                                                                                                                                                                                            101.01.2.3.2.02.01.003.4002016.046.35130.001                                                                                                                                                                                    '101.01.2.3.2.02.01.004.4002016.046.45221.001                                                                                                                                                                                101.01.2.3.2.02.01.004.4002016.046.45250.001                                                                                                                                                                                                  101.01.2.3.2.02.02.009.4599001.046.91119.001                                                                                                                                                                               '101.01.2.3.2.02.02.009.4002016.046.91119.034                                                                                                                                                                                '101.01.2.3.2.02.02.009.3901004.046.91119.001</t>
  </si>
  <si>
    <t xml:space="preserve">101.01.2.3.2.02.02.009.4599019.047.63399.034                         101.01.2.3.2.02.02.009.4599019.047.91119.034          </t>
  </si>
  <si>
    <t xml:space="preserve">RECURSOS PROPIOS                                                                                                                                                                                                                                                                                                                        SGP PROPOSITO GENERAL                                                               </t>
  </si>
  <si>
    <t>3. Elaboración del POAI Plan Operativo Anual de Inversiones según cronograma normativo</t>
  </si>
  <si>
    <t xml:space="preserve">4. Rutinas de Actualización del POAI Plan Operativo Anual de Inversiones </t>
  </si>
  <si>
    <t>6. Porcentaje de aplicación del instrumento de ejecución del PDM 2020-2023 Plan Indicativo Cuatrienal   (Proceso de verificación en el ejercicio de programación y reprogramación del KPT)</t>
  </si>
  <si>
    <t>3.Rutinas de Presentación y actualización de informes financieros del Municipio de Armenia,  capacitaciones MGA y Formulacion de Proyectos, seguimiento a planes de acción municipal.</t>
  </si>
  <si>
    <t>7.  implementación y  adminsitración de la PAGINA WEB planeación@armenia.gov.co  (Cumplimiento de la  Ley 1174 de 2011 y 1712 de 2014 y normativa asociada vigente  Compilación de Información, Migración  Rutinas de reportes)</t>
  </si>
  <si>
    <t xml:space="preserve">1. Aplicación e implementación del Cuadro de control y monitoreo PDM 2020-2023 para el Seguimiento, monitoreo y evaluación del Plan de Desarrollo Municipal </t>
  </si>
  <si>
    <t>5. Porcentaje de aplicación del instrumento de ejecución del PDM 2020-2023 Plan de Acción Anual  (Consolidación del Seguimiento Trimestral)</t>
  </si>
  <si>
    <t>7. Porcentaje de aplicación de los Componentes  y Estrategias  Institucionales  (Sisitema de Riesgos Muicipal, Estrategis de Racionalización de Tramites, Estrategia de rendición de Ciuentas , Iniciativas Adicionales- Mesa Técnica de Transparencia) contenidas en el  Plan Anticorrupción y de Atención al Ciudadano Anual    (Proceso de Actualzición, Seguimientos )</t>
  </si>
  <si>
    <t>3.  implementación y  adminsitración del  Aplicativo KPT Sistema de Información sobre la evaluación y seguimiento del Plan de Desarrollo  del DNP (Rutinas de reprogramación y reportes)</t>
  </si>
  <si>
    <t>4. cumplimiento de acciones para la implementación del  Modelo de Planeación y Gestión MIPG  (Sectretaría Tecnica de los Comités Institucional y Municipal de Gestión y Desempeño y demás instancias institucionales, Capacitaciones, Cumplimiento de Politicas de Gestión a cargo del DAPM)</t>
  </si>
  <si>
    <t xml:space="preserve">4. Informe mensual sobre las modificaciones atendidas, realizadas, digitalizadas a usuarios del SISBEN (Verificación de puntaje, retiros, inclusiones entre otras novedades) </t>
  </si>
  <si>
    <r>
      <t>1.  Asistencia técnica  y</t>
    </r>
    <r>
      <rPr>
        <sz val="11"/>
        <rFont val="Calibri"/>
        <family val="2"/>
      </rPr>
      <t xml:space="preserve"> metodologica al Consejo Territorial de Planeación como instancia de Participación según la normativa Nacional y Local vigentes.</t>
    </r>
  </si>
  <si>
    <r>
      <t xml:space="preserve">2.  Asistencia técnica  y </t>
    </r>
    <r>
      <rPr>
        <sz val="11"/>
        <rFont val="Calibri"/>
        <family val="2"/>
      </rPr>
      <t>metodologica al Consejo Municipal de Participación Ciudadana como instancia de Participación según la normativa Nacional y Local vigentes.</t>
    </r>
  </si>
  <si>
    <r>
      <t xml:space="preserve">3.  Asistencia técnica  y </t>
    </r>
    <r>
      <rPr>
        <sz val="11"/>
        <rFont val="Calibri"/>
        <family val="2"/>
      </rPr>
      <t>metodologica al Comité de Desarrollo Local Particiaptivo CODELPA Directivo y Opertaivo  en aspectos metodológicos como mecanismo  de Participación según la normativa  Local vigente.</t>
    </r>
  </si>
  <si>
    <r>
      <t xml:space="preserve">4. Apoyo </t>
    </r>
    <r>
      <rPr>
        <sz val="11"/>
        <rFont val="Calibri"/>
        <family val="2"/>
      </rPr>
      <t>metodológico para la construcción de Herramientas de Planificación Comunitaria según metodología vigente.</t>
    </r>
  </si>
  <si>
    <t>PLAN DE ACCIÓN</t>
  </si>
  <si>
    <t>Código: D-DP-PDE-051</t>
  </si>
  <si>
    <t>Fecha: 04/01/2021</t>
  </si>
  <si>
    <t>Versión: 009</t>
  </si>
  <si>
    <t>VIGENCIA AÑO:2022</t>
  </si>
  <si>
    <t xml:space="preserve">FUENTES DE FINANCIACIÓN </t>
  </si>
  <si>
    <t>NDICADOR DE PRODUCTO</t>
  </si>
  <si>
    <t>PRODUCTO KPT</t>
  </si>
  <si>
    <t>SECRETARÍA O  ENTIDAD RESPONSABLE: 3.4.DEPARTAMENTO ADMINISTRATIVO DE PLANEACIÓN</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</si>
</sst>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quot;$&quot;\ * #,##0.00_);_(&quot;$&quot;\ * \(#,##0.00\);_(&quot;$&quot;\ * &quot;-&quot;??_);_(@_)"/>
    <numFmt numFmtId="178" formatCode="_(&quot;$&quot;* #,##0_);_(&quot;$&quot;* \(#,##0\);_(&quot;$&quot;* &quot;-&quot;??_);_(@_)"/>
    <numFmt numFmtId="179" formatCode="_(* #,##0_);_(* \(#,##0\);_(* &quot;-&quot;??_);_(@_)"/>
    <numFmt numFmtId="180" formatCode="&quot;$&quot;\ #,##0"/>
    <numFmt numFmtId="181" formatCode="&quot;$&quot;\ #,##0.00"/>
    <numFmt numFmtId="182" formatCode="[$-240A]dddd\,\ d\ &quot;de&quot;\ mmmm\ &quot;de&quot;\ yyyy"/>
    <numFmt numFmtId="183" formatCode="[$-240A]h:mm:ss\ AM/PM"/>
    <numFmt numFmtId="184" formatCode="&quot;Sí&quot;;&quot;Sí&quot;;&quot;No&quot;"/>
    <numFmt numFmtId="185" formatCode="&quot;Verdadero&quot;;&quot;Verdadero&quot;;&quot;Falso&quot;"/>
    <numFmt numFmtId="186" formatCode="&quot;Activado&quot;;&quot;Activado&quot;;&quot;Desactivado&quot;"/>
    <numFmt numFmtId="187" formatCode="[$€-2]\ #,##0.00_);[Red]\([$€-2]\ #,##0.00\)"/>
    <numFmt numFmtId="188" formatCode="0.0%"/>
    <numFmt numFmtId="189" formatCode="0.0"/>
    <numFmt numFmtId="190" formatCode="0.000"/>
  </numFmts>
  <fonts count="39">
    <font>
      <sz val="10"/>
      <name val="Arial"/>
      <family val="2"/>
    </font>
    <font>
      <sz val="11"/>
      <color indexed="8"/>
      <name val="Calibri"/>
      <family val="2"/>
    </font>
    <font>
      <sz val="11"/>
      <color indexed="9"/>
      <name val="Calibri"/>
      <family val="2"/>
    </font>
    <font>
      <sz val="11"/>
      <color indexed="17"/>
      <name val="Calibri"/>
      <family val="2"/>
    </font>
    <font>
      <b/>
      <sz val="11"/>
      <color indexed="9"/>
      <name val="Calibri"/>
      <family val="2"/>
    </font>
    <font>
      <sz val="11"/>
      <color indexed="52"/>
      <name val="Calibri"/>
      <family val="2"/>
    </font>
    <font>
      <b/>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1"/>
      <color indexed="8"/>
      <name val="Calibri"/>
      <family val="2"/>
    </font>
    <font>
      <b/>
      <sz val="18"/>
      <color indexed="56"/>
      <name val="Cambria"/>
      <family val="2"/>
    </font>
    <font>
      <b/>
      <sz val="15"/>
      <color indexed="56"/>
      <name val="Calibri"/>
      <family val="2"/>
    </font>
    <font>
      <b/>
      <sz val="13"/>
      <color indexed="56"/>
      <name val="Calibri"/>
      <family val="2"/>
    </font>
    <font>
      <b/>
      <sz val="10"/>
      <name val="Arial"/>
      <family val="2"/>
    </font>
    <font>
      <b/>
      <sz val="11"/>
      <name val="Arial"/>
      <family val="2"/>
    </font>
    <font>
      <sz val="11"/>
      <name val="Arial"/>
      <family val="2"/>
    </font>
    <font>
      <sz val="9"/>
      <name val="Tahoma"/>
      <family val="2"/>
    </font>
    <font>
      <b/>
      <sz val="9"/>
      <name val="Tahoma"/>
      <family val="2"/>
    </font>
    <font>
      <sz val="11"/>
      <name val="Calibri"/>
      <family val="2"/>
    </font>
    <font>
      <u val="single"/>
      <sz val="10"/>
      <color indexed="12"/>
      <name val="Arial"/>
      <family val="2"/>
    </font>
    <font>
      <u val="single"/>
      <sz val="10"/>
      <color indexed="20"/>
      <name val="Arial"/>
      <family val="2"/>
    </font>
    <font>
      <sz val="11"/>
      <color indexed="8"/>
      <name val="Arial"/>
      <family val="2"/>
    </font>
    <font>
      <b/>
      <sz val="10"/>
      <color indexed="8"/>
      <name val="Arial"/>
      <family val="2"/>
    </font>
    <font>
      <sz val="12"/>
      <name val="Arial"/>
      <family val="2"/>
    </font>
    <font>
      <b/>
      <sz val="12"/>
      <name val="Arial"/>
      <family val="2"/>
    </font>
    <font>
      <b/>
      <sz val="12"/>
      <color indexed="8"/>
      <name val="Arial"/>
      <family val="2"/>
    </font>
    <font>
      <u val="single"/>
      <sz val="10"/>
      <color theme="10"/>
      <name val="Arial"/>
      <family val="2"/>
    </font>
    <font>
      <u val="single"/>
      <sz val="10"/>
      <color theme="11"/>
      <name val="Arial"/>
      <family val="2"/>
    </font>
    <font>
      <b/>
      <sz val="11"/>
      <color theme="0"/>
      <name val="Calibri"/>
      <family val="2"/>
    </font>
    <font>
      <sz val="11"/>
      <color theme="1"/>
      <name val="Calibri"/>
      <family val="2"/>
    </font>
    <font>
      <sz val="11"/>
      <color rgb="FF000000"/>
      <name val="Arial"/>
      <family val="2"/>
    </font>
    <font>
      <b/>
      <sz val="10"/>
      <color theme="1"/>
      <name val="Arial"/>
      <family val="2"/>
    </font>
    <font>
      <b/>
      <sz val="12"/>
      <color theme="1"/>
      <name val="Arial"/>
      <family val="2"/>
    </font>
    <font>
      <b/>
      <sz val="8"/>
      <name val="Arial"/>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522B57"/>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theme="0" tint="-0.1499900072813034"/>
        <bgColor indexed="64"/>
      </patternFill>
    </fill>
    <fill>
      <patternFill patternType="solid">
        <fgColor theme="6" tint="0.5999900102615356"/>
        <bgColor indexed="64"/>
      </patternFill>
    </fill>
    <fill>
      <patternFill patternType="solid">
        <fgColor rgb="FFFFE699"/>
        <bgColor indexed="64"/>
      </patternFill>
    </fill>
    <fill>
      <patternFill patternType="solid">
        <fgColor rgb="FF92D050"/>
        <bgColor indexed="64"/>
      </patternFill>
    </fill>
    <fill>
      <patternFill patternType="solid">
        <fgColor rgb="FFFFFF99"/>
        <bgColor indexed="64"/>
      </patternFill>
    </fill>
  </fills>
  <borders count="5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style="medium">
        <color rgb="FFECECEC"/>
      </left>
      <right style="medium">
        <color rgb="FFECECEC"/>
      </right>
      <top style="medium">
        <color rgb="FFECECEC"/>
      </top>
      <bottom style="medium">
        <color rgb="FFECECEC"/>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style="medium"/>
      <right>
        <color indexed="63"/>
      </right>
      <top>
        <color indexed="63"/>
      </top>
      <bottom style="medium"/>
    </border>
    <border>
      <left>
        <color indexed="63"/>
      </left>
      <right style="medium"/>
      <top>
        <color indexed="63"/>
      </top>
      <bottom style="medium"/>
    </border>
    <border>
      <left style="medium"/>
      <right style="thin"/>
      <top style="thin"/>
      <bottom style="thin"/>
    </border>
    <border>
      <left style="thin"/>
      <right style="thin"/>
      <top style="medium"/>
      <bottom style="thin"/>
    </border>
    <border>
      <left style="thin"/>
      <right style="medium"/>
      <top style="thin"/>
      <bottom style="thin"/>
    </border>
    <border>
      <left style="thin"/>
      <right>
        <color indexed="63"/>
      </right>
      <top style="thin"/>
      <bottom style="thin"/>
    </border>
    <border>
      <left style="thin"/>
      <right style="thin"/>
      <top>
        <color indexed="63"/>
      </top>
      <bottom>
        <color indexed="63"/>
      </bottom>
    </border>
    <border>
      <left style="thin"/>
      <right/>
      <top/>
      <bottom/>
    </border>
    <border>
      <left style="thin"/>
      <right style="thin"/>
      <top style="thin"/>
      <bottom>
        <color indexed="63"/>
      </bottom>
    </border>
    <border>
      <left style="medium"/>
      <right style="thin"/>
      <top style="thin"/>
      <bottom>
        <color indexed="63"/>
      </bottom>
    </border>
    <border>
      <left style="thin"/>
      <right style="medium"/>
      <top style="thin"/>
      <bottom>
        <color indexed="63"/>
      </bottom>
    </border>
    <border>
      <left style="thin"/>
      <right>
        <color indexed="63"/>
      </right>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border>
    <border>
      <left style="medium"/>
      <right style="medium"/>
      <top>
        <color indexed="63"/>
      </top>
      <bottom>
        <color indexed="63"/>
      </bottom>
    </border>
    <border>
      <left style="thin"/>
      <right style="thin"/>
      <top>
        <color indexed="63"/>
      </top>
      <bottom style="thin"/>
    </border>
    <border>
      <left style="medium"/>
      <right style="thin"/>
      <top>
        <color indexed="63"/>
      </top>
      <bottom>
        <color indexed="63"/>
      </bottom>
    </border>
    <border>
      <left style="medium"/>
      <right style="thin"/>
      <top>
        <color indexed="63"/>
      </top>
      <bottom style="thin"/>
    </border>
    <border>
      <left style="thin"/>
      <right>
        <color indexed="63"/>
      </right>
      <top>
        <color indexed="63"/>
      </top>
      <bottom style="thin"/>
    </border>
    <border>
      <left style="thin"/>
      <right style="medium"/>
      <top>
        <color indexed="63"/>
      </top>
      <bottom style="thin"/>
    </border>
    <border>
      <left style="thin"/>
      <right style="medium"/>
      <top>
        <color indexed="63"/>
      </top>
      <bottom>
        <color indexed="63"/>
      </bottom>
    </border>
    <border>
      <left style="medium"/>
      <right style="thin"/>
      <top style="medium"/>
      <bottom style="thin"/>
    </border>
    <border>
      <left style="thin"/>
      <right>
        <color indexed="63"/>
      </right>
      <top style="medium"/>
      <bottom style="thin"/>
    </border>
    <border>
      <left style="thin"/>
      <right style="thin"/>
      <top style="medium"/>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style="medium"/>
      <bottom>
        <color indexed="63"/>
      </botto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medium"/>
      <right style="thin"/>
      <top style="medium"/>
      <bottom/>
    </border>
    <border>
      <left/>
      <right style="thin"/>
      <top style="medium"/>
      <bottom/>
    </border>
    <border>
      <left>
        <color indexed="63"/>
      </left>
      <right style="thin"/>
      <top style="medium"/>
      <bottom style="medium"/>
    </border>
    <border>
      <left style="medium"/>
      <right style="medium"/>
      <top style="medium"/>
      <bottom style="medium"/>
    </border>
    <border>
      <left/>
      <right style="thin"/>
      <top>
        <color indexed="63"/>
      </top>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6" fillId="16" borderId="1" applyNumberFormat="0" applyAlignment="0" applyProtection="0"/>
    <xf numFmtId="0" fontId="4" fillId="17" borderId="2" applyNumberFormat="0" applyAlignment="0" applyProtection="0"/>
    <xf numFmtId="0" fontId="5" fillId="0" borderId="3" applyNumberFormat="0" applyFill="0" applyAlignment="0" applyProtection="0"/>
    <xf numFmtId="0" fontId="16" fillId="0" borderId="4" applyNumberFormat="0" applyFill="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8" fillId="7"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9" fillId="3" borderId="0" applyNumberFormat="0" applyBorder="0" applyAlignment="0" applyProtection="0"/>
    <xf numFmtId="0" fontId="33" fillId="22" borderId="5">
      <alignment horizontal="center" vertical="center" wrapText="1"/>
      <protection/>
    </xf>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44" fontId="0" fillId="0" borderId="0" applyFill="0" applyBorder="0" applyAlignment="0" applyProtection="0"/>
    <xf numFmtId="0" fontId="10" fillId="23" borderId="0" applyNumberFormat="0" applyBorder="0" applyAlignment="0" applyProtection="0"/>
    <xf numFmtId="0" fontId="34" fillId="0" borderId="0">
      <alignment/>
      <protection/>
    </xf>
    <xf numFmtId="0" fontId="0" fillId="0" borderId="0">
      <alignment/>
      <protection/>
    </xf>
    <xf numFmtId="0" fontId="34" fillId="0" borderId="0">
      <alignment/>
      <protection/>
    </xf>
    <xf numFmtId="0" fontId="0" fillId="24" borderId="6" applyNumberFormat="0" applyAlignment="0" applyProtection="0"/>
    <xf numFmtId="9" fontId="0" fillId="0" borderId="0" applyFill="0" applyBorder="0" applyAlignment="0" applyProtection="0"/>
    <xf numFmtId="0" fontId="11" fillId="16" borderId="7"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5" fillId="0" borderId="0" applyNumberFormat="0" applyFill="0" applyBorder="0" applyAlignment="0" applyProtection="0"/>
    <xf numFmtId="0" fontId="17" fillId="0" borderId="8" applyNumberFormat="0" applyFill="0" applyAlignment="0" applyProtection="0"/>
    <xf numFmtId="0" fontId="7" fillId="0" borderId="9" applyNumberFormat="0" applyFill="0" applyAlignment="0" applyProtection="0"/>
    <xf numFmtId="0" fontId="14" fillId="0" borderId="10" applyNumberFormat="0" applyFill="0" applyAlignment="0" applyProtection="0"/>
  </cellStyleXfs>
  <cellXfs count="223">
    <xf numFmtId="0" fontId="0" fillId="0" borderId="0" xfId="0" applyAlignment="1">
      <alignment/>
    </xf>
    <xf numFmtId="0" fontId="18" fillId="0" borderId="0" xfId="0" applyFont="1" applyAlignment="1">
      <alignment vertical="center"/>
    </xf>
    <xf numFmtId="0" fontId="0" fillId="0" borderId="0" xfId="0" applyFont="1" applyAlignment="1">
      <alignment vertical="center"/>
    </xf>
    <xf numFmtId="0" fontId="0" fillId="0" borderId="0" xfId="0" applyFont="1" applyFill="1" applyBorder="1" applyAlignment="1">
      <alignment horizontal="center" vertical="center" wrapText="1"/>
    </xf>
    <xf numFmtId="0" fontId="0" fillId="0" borderId="0" xfId="0" applyFont="1" applyFill="1" applyAlignment="1">
      <alignment horizontal="center" vertical="center" wrapText="1"/>
    </xf>
    <xf numFmtId="0" fontId="0" fillId="0" borderId="0" xfId="0" applyFont="1" applyAlignment="1">
      <alignment horizontal="center" vertical="center" wrapText="1"/>
    </xf>
    <xf numFmtId="0" fontId="0" fillId="0" borderId="0" xfId="0" applyFont="1" applyFill="1" applyBorder="1" applyAlignment="1">
      <alignment horizontal="left" vertical="center" wrapText="1"/>
    </xf>
    <xf numFmtId="0" fontId="0" fillId="0" borderId="0" xfId="0" applyFont="1" applyFill="1" applyAlignment="1">
      <alignment horizontal="left" vertical="center" wrapText="1"/>
    </xf>
    <xf numFmtId="0" fontId="0" fillId="0" borderId="11" xfId="0" applyFont="1" applyFill="1" applyBorder="1" applyAlignment="1">
      <alignment horizontal="center" vertical="center" wrapText="1"/>
    </xf>
    <xf numFmtId="0" fontId="0" fillId="0" borderId="11" xfId="0" applyFont="1" applyBorder="1" applyAlignment="1">
      <alignment horizontal="center" vertical="center" wrapText="1"/>
    </xf>
    <xf numFmtId="9" fontId="0" fillId="0" borderId="11" xfId="0" applyNumberFormat="1" applyFont="1" applyFill="1" applyBorder="1" applyAlignment="1">
      <alignment horizontal="center" vertical="center" wrapText="1"/>
    </xf>
    <xf numFmtId="9" fontId="0" fillId="0" borderId="11" xfId="0" applyNumberFormat="1" applyFont="1" applyBorder="1" applyAlignment="1">
      <alignment horizontal="center" vertical="center" wrapText="1"/>
    </xf>
    <xf numFmtId="0" fontId="20" fillId="0" borderId="0" xfId="0" applyFont="1" applyBorder="1" applyAlignment="1">
      <alignment horizontal="left" vertical="center" wrapText="1"/>
    </xf>
    <xf numFmtId="0" fontId="18" fillId="0" borderId="0" xfId="0" applyFont="1" applyBorder="1" applyAlignment="1">
      <alignment horizontal="left" vertical="center" wrapText="1"/>
    </xf>
    <xf numFmtId="0" fontId="0" fillId="0" borderId="0" xfId="0" applyFont="1" applyBorder="1" applyAlignment="1">
      <alignment horizontal="center" vertical="center" wrapText="1"/>
    </xf>
    <xf numFmtId="0" fontId="0" fillId="0" borderId="12" xfId="0" applyFont="1" applyBorder="1" applyAlignment="1">
      <alignment vertical="center" wrapText="1"/>
    </xf>
    <xf numFmtId="0" fontId="0" fillId="0" borderId="0" xfId="0" applyFont="1" applyBorder="1" applyAlignment="1">
      <alignment vertical="center" wrapText="1"/>
    </xf>
    <xf numFmtId="0" fontId="20" fillId="0" borderId="0" xfId="0" applyFont="1" applyBorder="1" applyAlignment="1">
      <alignment vertical="center" wrapText="1"/>
    </xf>
    <xf numFmtId="0" fontId="0" fillId="0" borderId="13" xfId="0" applyFont="1" applyBorder="1" applyAlignment="1">
      <alignment vertical="center" wrapText="1"/>
    </xf>
    <xf numFmtId="0" fontId="19" fillId="0" borderId="0" xfId="0" applyFont="1" applyBorder="1" applyAlignment="1">
      <alignment vertical="center" wrapText="1"/>
    </xf>
    <xf numFmtId="0" fontId="0" fillId="0" borderId="14" xfId="0" applyFont="1" applyBorder="1" applyAlignment="1">
      <alignment vertical="center" wrapText="1"/>
    </xf>
    <xf numFmtId="0" fontId="20" fillId="0" borderId="14" xfId="0" applyFont="1" applyBorder="1" applyAlignment="1">
      <alignment vertical="center" wrapText="1"/>
    </xf>
    <xf numFmtId="0" fontId="0" fillId="0" borderId="0" xfId="0" applyFont="1" applyBorder="1" applyAlignment="1">
      <alignment horizontal="left" vertical="center" wrapText="1"/>
    </xf>
    <xf numFmtId="0" fontId="20" fillId="0" borderId="15" xfId="0" applyFont="1" applyBorder="1" applyAlignment="1">
      <alignment horizontal="center" vertical="center" wrapText="1"/>
    </xf>
    <xf numFmtId="0" fontId="20" fillId="0" borderId="14" xfId="0" applyFont="1" applyBorder="1" applyAlignment="1">
      <alignment horizontal="center" vertical="center" wrapText="1"/>
    </xf>
    <xf numFmtId="0" fontId="20" fillId="0" borderId="16" xfId="0" applyFont="1" applyBorder="1" applyAlignment="1">
      <alignment horizontal="center" vertical="center" wrapText="1"/>
    </xf>
    <xf numFmtId="0" fontId="20" fillId="0" borderId="0" xfId="0" applyFont="1" applyBorder="1" applyAlignment="1">
      <alignment horizontal="center" vertical="center" wrapText="1"/>
    </xf>
    <xf numFmtId="0" fontId="0" fillId="0" borderId="14" xfId="0" applyFont="1" applyBorder="1" applyAlignment="1">
      <alignment horizontal="center" vertical="center" wrapText="1"/>
    </xf>
    <xf numFmtId="180" fontId="0" fillId="0" borderId="0" xfId="0" applyNumberFormat="1" applyFont="1" applyBorder="1" applyAlignment="1">
      <alignment horizontal="center" vertical="center" wrapText="1"/>
    </xf>
    <xf numFmtId="180" fontId="0" fillId="0" borderId="0" xfId="0" applyNumberFormat="1" applyFont="1" applyAlignment="1">
      <alignment horizontal="center" vertical="center" wrapText="1"/>
    </xf>
    <xf numFmtId="49" fontId="0" fillId="0" borderId="17" xfId="0" applyNumberFormat="1" applyFont="1" applyFill="1" applyBorder="1" applyAlignment="1">
      <alignment horizontal="center" vertical="center" wrapText="1"/>
    </xf>
    <xf numFmtId="1" fontId="0" fillId="0" borderId="11" xfId="0" applyNumberFormat="1"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11" xfId="0" applyFont="1" applyFill="1" applyBorder="1" applyAlignment="1">
      <alignment horizontal="center" vertical="center"/>
    </xf>
    <xf numFmtId="0" fontId="0" fillId="0" borderId="19" xfId="0" applyFont="1" applyFill="1" applyBorder="1" applyAlignment="1">
      <alignment horizontal="center" vertical="center" wrapText="1"/>
    </xf>
    <xf numFmtId="44" fontId="20" fillId="0" borderId="11" xfId="52" applyFont="1" applyFill="1" applyBorder="1" applyAlignment="1">
      <alignment horizontal="justify" vertical="center" wrapText="1"/>
    </xf>
    <xf numFmtId="0" fontId="20" fillId="0" borderId="18" xfId="0" applyFont="1" applyFill="1" applyBorder="1" applyAlignment="1">
      <alignment horizontal="justify" vertical="center" wrapText="1"/>
    </xf>
    <xf numFmtId="0" fontId="20" fillId="0" borderId="11" xfId="0" applyFont="1" applyFill="1" applyBorder="1" applyAlignment="1">
      <alignment horizontal="justify" vertical="center" wrapText="1"/>
    </xf>
    <xf numFmtId="0" fontId="18" fillId="25" borderId="0" xfId="0" applyFont="1" applyFill="1" applyAlignment="1">
      <alignment vertical="center"/>
    </xf>
    <xf numFmtId="0" fontId="0" fillId="0" borderId="20" xfId="0" applyFont="1" applyBorder="1" applyAlignment="1">
      <alignment horizontal="center" vertical="center" wrapText="1"/>
    </xf>
    <xf numFmtId="0" fontId="0" fillId="0" borderId="20" xfId="0" applyFont="1" applyFill="1" applyBorder="1" applyAlignment="1">
      <alignment horizontal="center" vertical="center" wrapText="1"/>
    </xf>
    <xf numFmtId="0" fontId="0" fillId="0" borderId="11" xfId="0" applyFont="1" applyBorder="1" applyAlignment="1">
      <alignment vertical="center" wrapText="1"/>
    </xf>
    <xf numFmtId="0" fontId="0" fillId="0" borderId="11" xfId="0" applyFont="1" applyBorder="1" applyAlignment="1">
      <alignment horizontal="justify" vertical="center" wrapText="1"/>
    </xf>
    <xf numFmtId="49" fontId="0" fillId="0" borderId="11" xfId="0" applyNumberFormat="1" applyFont="1" applyBorder="1" applyAlignment="1">
      <alignment horizontal="center" vertical="center" wrapText="1"/>
    </xf>
    <xf numFmtId="49" fontId="0" fillId="0" borderId="11" xfId="0" applyNumberFormat="1" applyFont="1" applyFill="1" applyBorder="1" applyAlignment="1">
      <alignment horizontal="justify" vertical="center" wrapText="1"/>
    </xf>
    <xf numFmtId="0" fontId="18" fillId="0" borderId="11" xfId="0" applyFont="1" applyBorder="1" applyAlignment="1">
      <alignment vertical="center" wrapText="1"/>
    </xf>
    <xf numFmtId="0" fontId="0" fillId="0" borderId="11" xfId="0" applyFont="1" applyBorder="1" applyAlignment="1">
      <alignment horizontal="left" vertical="center" wrapText="1"/>
    </xf>
    <xf numFmtId="0" fontId="23" fillId="0" borderId="11" xfId="0" applyFont="1" applyFill="1" applyBorder="1" applyAlignment="1">
      <alignment horizontal="justify" vertical="center" wrapText="1"/>
    </xf>
    <xf numFmtId="0" fontId="18" fillId="25" borderId="21" xfId="0" applyFont="1" applyFill="1" applyBorder="1" applyAlignment="1">
      <alignment horizontal="center" vertical="center" wrapText="1"/>
    </xf>
    <xf numFmtId="0" fontId="0" fillId="25" borderId="21" xfId="0" applyFont="1" applyFill="1" applyBorder="1" applyAlignment="1">
      <alignment horizontal="center" vertical="center" wrapText="1"/>
    </xf>
    <xf numFmtId="9" fontId="0" fillId="25" borderId="21" xfId="0" applyNumberFormat="1" applyFont="1" applyFill="1" applyBorder="1" applyAlignment="1">
      <alignment horizontal="center" vertical="center" wrapText="1"/>
    </xf>
    <xf numFmtId="9" fontId="0" fillId="25" borderId="22" xfId="49" applyNumberFormat="1" applyFont="1" applyFill="1" applyBorder="1" applyAlignment="1">
      <alignment horizontal="center" vertical="center" wrapText="1"/>
      <protection/>
    </xf>
    <xf numFmtId="0" fontId="0" fillId="0" borderId="0" xfId="0" applyFont="1" applyFill="1" applyAlignment="1">
      <alignment horizontal="justify" vertical="center" wrapText="1"/>
    </xf>
    <xf numFmtId="44" fontId="0" fillId="0" borderId="13" xfId="52" applyFont="1" applyFill="1" applyBorder="1" applyAlignment="1">
      <alignment horizontal="center" vertical="center" wrapText="1"/>
    </xf>
    <xf numFmtId="0" fontId="0" fillId="0" borderId="23" xfId="0" applyFont="1" applyFill="1" applyBorder="1" applyAlignment="1">
      <alignment horizontal="center" vertical="center" wrapText="1"/>
    </xf>
    <xf numFmtId="0" fontId="35" fillId="0" borderId="0" xfId="0" applyFont="1" applyFill="1" applyAlignment="1">
      <alignment horizontal="justify" vertical="center" wrapText="1"/>
    </xf>
    <xf numFmtId="0" fontId="0" fillId="0" borderId="23" xfId="0" applyFont="1" applyBorder="1" applyAlignment="1">
      <alignment horizontal="center" vertical="center" wrapText="1"/>
    </xf>
    <xf numFmtId="9" fontId="0" fillId="0" borderId="23" xfId="0" applyNumberFormat="1" applyFont="1" applyBorder="1" applyAlignment="1">
      <alignment horizontal="center" vertical="center" wrapText="1"/>
    </xf>
    <xf numFmtId="49" fontId="0" fillId="0" borderId="24" xfId="0" applyNumberFormat="1"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18" fillId="0" borderId="23" xfId="0" applyFont="1" applyBorder="1" applyAlignment="1">
      <alignment vertical="center" wrapText="1"/>
    </xf>
    <xf numFmtId="0" fontId="0" fillId="25" borderId="23" xfId="0" applyFont="1" applyFill="1" applyBorder="1" applyAlignment="1">
      <alignment horizontal="center" vertical="center" wrapText="1"/>
    </xf>
    <xf numFmtId="0" fontId="0" fillId="0" borderId="23" xfId="0" applyFont="1" applyBorder="1" applyAlignment="1">
      <alignment vertical="center" wrapText="1"/>
    </xf>
    <xf numFmtId="0" fontId="0" fillId="0" borderId="23" xfId="0" applyFont="1" applyBorder="1" applyAlignment="1">
      <alignment horizontal="left" vertical="center" wrapText="1"/>
    </xf>
    <xf numFmtId="0" fontId="0" fillId="0" borderId="23" xfId="0" applyFont="1" applyBorder="1" applyAlignment="1">
      <alignment horizontal="justify" vertical="center" wrapText="1"/>
    </xf>
    <xf numFmtId="0" fontId="0" fillId="0" borderId="23" xfId="0" applyFont="1" applyFill="1" applyBorder="1" applyAlignment="1">
      <alignment horizontal="justify" vertical="center" wrapText="1"/>
    </xf>
    <xf numFmtId="1" fontId="0" fillId="0" borderId="23" xfId="0" applyNumberFormat="1" applyFont="1" applyBorder="1" applyAlignment="1">
      <alignment horizontal="center" vertical="center" wrapText="1"/>
    </xf>
    <xf numFmtId="1" fontId="0" fillId="0" borderId="26" xfId="0" applyNumberFormat="1" applyFont="1" applyBorder="1" applyAlignment="1">
      <alignment horizontal="center" vertical="center" wrapText="1"/>
    </xf>
    <xf numFmtId="0" fontId="20" fillId="0" borderId="23" xfId="0" applyFont="1" applyFill="1" applyBorder="1" applyAlignment="1">
      <alignment horizontal="justify" vertical="center" wrapText="1"/>
    </xf>
    <xf numFmtId="0" fontId="18" fillId="26" borderId="27" xfId="0" applyFont="1" applyFill="1" applyBorder="1" applyAlignment="1">
      <alignment horizontal="right" vertical="center" wrapText="1"/>
    </xf>
    <xf numFmtId="0" fontId="18" fillId="26" borderId="28" xfId="0" applyFont="1" applyFill="1" applyBorder="1" applyAlignment="1">
      <alignment horizontal="right" vertical="center" wrapText="1"/>
    </xf>
    <xf numFmtId="0" fontId="0" fillId="26" borderId="29" xfId="0" applyFont="1" applyFill="1" applyBorder="1" applyAlignment="1">
      <alignment horizontal="center" vertical="center" wrapText="1"/>
    </xf>
    <xf numFmtId="0" fontId="18" fillId="0" borderId="0" xfId="0" applyFont="1" applyFill="1" applyBorder="1" applyAlignment="1">
      <alignment horizontal="right" vertical="center" wrapText="1"/>
    </xf>
    <xf numFmtId="44" fontId="0" fillId="0" borderId="0" xfId="52" applyFont="1" applyFill="1" applyBorder="1" applyAlignment="1">
      <alignment horizontal="center" vertical="center" wrapText="1"/>
    </xf>
    <xf numFmtId="0" fontId="0" fillId="0" borderId="0" xfId="0" applyFont="1" applyFill="1" applyAlignment="1">
      <alignment vertical="center"/>
    </xf>
    <xf numFmtId="44" fontId="0" fillId="26" borderId="28" xfId="52" applyFont="1" applyFill="1" applyBorder="1" applyAlignment="1">
      <alignment horizontal="center" vertical="center" wrapText="1"/>
    </xf>
    <xf numFmtId="170" fontId="0" fillId="0" borderId="0" xfId="0" applyNumberFormat="1" applyFont="1" applyBorder="1" applyAlignment="1">
      <alignment horizontal="center" vertical="center" wrapText="1"/>
    </xf>
    <xf numFmtId="0" fontId="36" fillId="27" borderId="30" xfId="0" applyFont="1" applyFill="1" applyBorder="1" applyAlignment="1">
      <alignment horizontal="center" vertical="center" wrapText="1"/>
    </xf>
    <xf numFmtId="0" fontId="18" fillId="27" borderId="30" xfId="0" applyFont="1" applyFill="1" applyBorder="1" applyAlignment="1">
      <alignment horizontal="center" vertical="center" wrapText="1"/>
    </xf>
    <xf numFmtId="0" fontId="36" fillId="27" borderId="30" xfId="0" applyFont="1" applyFill="1" applyBorder="1" applyAlignment="1">
      <alignment horizontal="center" vertical="center" wrapText="1"/>
    </xf>
    <xf numFmtId="0" fontId="36" fillId="27" borderId="31"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32" xfId="0" applyFont="1" applyFill="1" applyBorder="1" applyAlignment="1">
      <alignment horizontal="center" vertical="center" wrapText="1"/>
    </xf>
    <xf numFmtId="49" fontId="0" fillId="0" borderId="17" xfId="0" applyNumberFormat="1"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23"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32" xfId="0" applyFont="1" applyBorder="1" applyAlignment="1">
      <alignment horizontal="center" vertical="center" wrapText="1"/>
    </xf>
    <xf numFmtId="9" fontId="0" fillId="0" borderId="23" xfId="0" applyNumberFormat="1" applyFont="1" applyBorder="1" applyAlignment="1">
      <alignment horizontal="center" vertical="center" wrapText="1"/>
    </xf>
    <xf numFmtId="9" fontId="0" fillId="0" borderId="21" xfId="0" applyNumberFormat="1" applyFont="1" applyBorder="1" applyAlignment="1">
      <alignment horizontal="center" vertical="center" wrapText="1"/>
    </xf>
    <xf numFmtId="9" fontId="0" fillId="0" borderId="32" xfId="0" applyNumberFormat="1" applyFont="1" applyBorder="1" applyAlignment="1">
      <alignment horizontal="center" vertical="center" wrapText="1"/>
    </xf>
    <xf numFmtId="0" fontId="0" fillId="0" borderId="20" xfId="0" applyFont="1" applyBorder="1" applyAlignment="1">
      <alignment horizontal="center" vertical="center" wrapText="1"/>
    </xf>
    <xf numFmtId="49" fontId="0" fillId="0" borderId="24" xfId="0" applyNumberFormat="1" applyFont="1" applyFill="1" applyBorder="1" applyAlignment="1">
      <alignment horizontal="center" vertical="center" wrapText="1"/>
    </xf>
    <xf numFmtId="49" fontId="0" fillId="0" borderId="33" xfId="0" applyNumberFormat="1" applyFont="1" applyFill="1" applyBorder="1" applyAlignment="1">
      <alignment horizontal="center" vertical="center" wrapText="1"/>
    </xf>
    <xf numFmtId="49" fontId="0" fillId="0" borderId="34" xfId="0" applyNumberFormat="1" applyFont="1" applyFill="1" applyBorder="1" applyAlignment="1">
      <alignment horizontal="center" vertical="center" wrapText="1"/>
    </xf>
    <xf numFmtId="0" fontId="18" fillId="28" borderId="24" xfId="0" applyFont="1" applyFill="1" applyBorder="1" applyAlignment="1">
      <alignment horizontal="center" vertical="center" wrapText="1"/>
    </xf>
    <xf numFmtId="0" fontId="18" fillId="28" borderId="33" xfId="0" applyFont="1" applyFill="1" applyBorder="1" applyAlignment="1">
      <alignment horizontal="center" vertical="center" wrapText="1"/>
    </xf>
    <xf numFmtId="9" fontId="0" fillId="0" borderId="26" xfId="49" applyNumberFormat="1" applyFont="1" applyFill="1" applyBorder="1" applyAlignment="1">
      <alignment horizontal="center" vertical="center" wrapText="1"/>
      <protection/>
    </xf>
    <xf numFmtId="9" fontId="0" fillId="0" borderId="22" xfId="49" applyNumberFormat="1" applyFont="1" applyFill="1" applyBorder="1" applyAlignment="1">
      <alignment horizontal="center" vertical="center" wrapText="1"/>
      <protection/>
    </xf>
    <xf numFmtId="9" fontId="0" fillId="0" borderId="35" xfId="49" applyNumberFormat="1" applyFont="1" applyFill="1" applyBorder="1" applyAlignment="1">
      <alignment horizontal="center" vertical="center" wrapText="1"/>
      <protection/>
    </xf>
    <xf numFmtId="0" fontId="0" fillId="0" borderId="11" xfId="0" applyFont="1" applyBorder="1" applyAlignment="1">
      <alignment horizontal="center" vertical="center" wrapText="1"/>
    </xf>
    <xf numFmtId="0" fontId="0" fillId="0" borderId="19"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36" xfId="0" applyFont="1" applyFill="1" applyBorder="1" applyAlignment="1">
      <alignment horizontal="center" vertical="center" wrapText="1"/>
    </xf>
    <xf numFmtId="9" fontId="0" fillId="0" borderId="25" xfId="0" applyNumberFormat="1" applyFont="1" applyBorder="1" applyAlignment="1">
      <alignment horizontal="center" vertical="center" wrapText="1"/>
    </xf>
    <xf numFmtId="9" fontId="0" fillId="0" borderId="37" xfId="0" applyNumberFormat="1" applyFont="1" applyBorder="1" applyAlignment="1">
      <alignment horizontal="center" vertical="center" wrapText="1"/>
    </xf>
    <xf numFmtId="9" fontId="0" fillId="0" borderId="36" xfId="0" applyNumberFormat="1" applyFont="1" applyBorder="1" applyAlignment="1">
      <alignment horizontal="center" vertical="center" wrapText="1"/>
    </xf>
    <xf numFmtId="0" fontId="0" fillId="0" borderId="37" xfId="0" applyFont="1" applyFill="1" applyBorder="1" applyAlignment="1">
      <alignment horizontal="center" vertical="center" wrapText="1"/>
    </xf>
    <xf numFmtId="0" fontId="0" fillId="0" borderId="23" xfId="0" applyFont="1" applyFill="1" applyBorder="1" applyAlignment="1" quotePrefix="1">
      <alignment horizontal="center" vertical="center" wrapText="1"/>
    </xf>
    <xf numFmtId="0" fontId="0" fillId="0" borderId="21" xfId="0" applyFont="1" applyFill="1" applyBorder="1" applyAlignment="1" quotePrefix="1">
      <alignment horizontal="center" vertical="center" wrapText="1"/>
    </xf>
    <xf numFmtId="0" fontId="0" fillId="0" borderId="32" xfId="0" applyFont="1" applyFill="1" applyBorder="1" applyAlignment="1" quotePrefix="1">
      <alignment horizontal="center" vertical="center" wrapText="1"/>
    </xf>
    <xf numFmtId="3" fontId="0" fillId="0" borderId="20" xfId="0" applyNumberFormat="1" applyFont="1" applyBorder="1" applyAlignment="1">
      <alignment horizontal="center" vertical="center" wrapText="1"/>
    </xf>
    <xf numFmtId="49" fontId="0" fillId="0" borderId="11" xfId="0" applyNumberFormat="1" applyFont="1" applyBorder="1" applyAlignment="1">
      <alignment horizontal="center" vertical="center" wrapText="1"/>
    </xf>
    <xf numFmtId="9" fontId="0" fillId="0" borderId="11" xfId="0" applyNumberFormat="1" applyFont="1" applyBorder="1" applyAlignment="1">
      <alignment horizontal="center" vertical="center" wrapText="1"/>
    </xf>
    <xf numFmtId="49" fontId="0" fillId="0" borderId="23" xfId="0" applyNumberFormat="1" applyFont="1" applyBorder="1" applyAlignment="1">
      <alignment horizontal="center" vertical="center" wrapText="1"/>
    </xf>
    <xf numFmtId="49" fontId="0" fillId="0" borderId="21" xfId="0" applyNumberFormat="1" applyFont="1" applyBorder="1" applyAlignment="1">
      <alignment horizontal="center" vertical="center" wrapText="1"/>
    </xf>
    <xf numFmtId="49" fontId="0" fillId="0" borderId="32" xfId="0" applyNumberFormat="1" applyFont="1" applyBorder="1" applyAlignment="1">
      <alignment horizontal="center" vertical="center" wrapText="1"/>
    </xf>
    <xf numFmtId="0" fontId="0" fillId="0" borderId="25"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36" xfId="0" applyFont="1" applyBorder="1" applyAlignment="1">
      <alignment horizontal="center" vertical="center" wrapText="1"/>
    </xf>
    <xf numFmtId="49" fontId="0" fillId="0" borderId="23" xfId="0" applyNumberFormat="1" applyFont="1" applyFill="1" applyBorder="1" applyAlignment="1">
      <alignment horizontal="center" vertical="center" wrapText="1"/>
    </xf>
    <xf numFmtId="49" fontId="0" fillId="0" borderId="32" xfId="0" applyNumberFormat="1" applyFont="1" applyFill="1" applyBorder="1" applyAlignment="1">
      <alignment horizontal="center" vertical="center" wrapText="1"/>
    </xf>
    <xf numFmtId="0" fontId="18" fillId="29" borderId="38" xfId="0" applyFont="1" applyFill="1" applyBorder="1" applyAlignment="1">
      <alignment horizontal="center" vertical="center" wrapText="1"/>
    </xf>
    <xf numFmtId="0" fontId="18" fillId="29" borderId="17" xfId="0" applyFont="1" applyFill="1" applyBorder="1" applyAlignment="1">
      <alignment horizontal="center" vertical="center" wrapText="1"/>
    </xf>
    <xf numFmtId="0" fontId="0" fillId="0" borderId="18" xfId="0" applyFont="1" applyBorder="1" applyAlignment="1">
      <alignment horizontal="center" vertical="center" wrapText="1"/>
    </xf>
    <xf numFmtId="9" fontId="0" fillId="0" borderId="26" xfId="0" applyNumberFormat="1" applyFont="1" applyBorder="1" applyAlignment="1">
      <alignment horizontal="center" vertical="center" wrapText="1"/>
    </xf>
    <xf numFmtId="9" fontId="0" fillId="0" borderId="22" xfId="0" applyNumberFormat="1" applyFont="1" applyBorder="1" applyAlignment="1">
      <alignment horizontal="center" vertical="center" wrapText="1"/>
    </xf>
    <xf numFmtId="9" fontId="0" fillId="0" borderId="35" xfId="0" applyNumberFormat="1" applyFont="1" applyBorder="1" applyAlignment="1">
      <alignment horizontal="center" vertical="center" wrapText="1"/>
    </xf>
    <xf numFmtId="0" fontId="18" fillId="0" borderId="23" xfId="0" applyFont="1" applyBorder="1" applyAlignment="1">
      <alignment horizontal="center" vertical="center" wrapText="1"/>
    </xf>
    <xf numFmtId="0" fontId="18" fillId="0" borderId="21" xfId="0" applyFont="1" applyBorder="1" applyAlignment="1">
      <alignment horizontal="center" vertical="center" wrapText="1"/>
    </xf>
    <xf numFmtId="0" fontId="18" fillId="0" borderId="32" xfId="0" applyFont="1" applyBorder="1" applyAlignment="1">
      <alignment horizontal="center" vertical="center" wrapText="1"/>
    </xf>
    <xf numFmtId="0" fontId="18" fillId="0" borderId="18" xfId="0" applyFont="1" applyBorder="1" applyAlignment="1">
      <alignment horizontal="center" vertical="center" wrapText="1"/>
    </xf>
    <xf numFmtId="0" fontId="18" fillId="0" borderId="11" xfId="0" applyFont="1" applyBorder="1" applyAlignment="1">
      <alignment horizontal="center" vertical="center" wrapText="1"/>
    </xf>
    <xf numFmtId="9" fontId="0" fillId="0" borderId="18" xfId="0" applyNumberFormat="1" applyFont="1" applyBorder="1" applyAlignment="1">
      <alignment horizontal="center" vertical="center" wrapText="1"/>
    </xf>
    <xf numFmtId="180" fontId="18" fillId="0" borderId="0" xfId="0" applyNumberFormat="1" applyFont="1" applyFill="1" applyBorder="1" applyAlignment="1">
      <alignment horizontal="center" vertical="center" wrapText="1"/>
    </xf>
    <xf numFmtId="0" fontId="0" fillId="0" borderId="0" xfId="0" applyFont="1" applyBorder="1" applyAlignment="1">
      <alignment horizontal="center" vertical="center" wrapText="1"/>
    </xf>
    <xf numFmtId="0" fontId="0" fillId="0" borderId="13" xfId="0" applyFont="1" applyBorder="1" applyAlignment="1">
      <alignment horizontal="center" vertical="center" wrapText="1"/>
    </xf>
    <xf numFmtId="0" fontId="20" fillId="0" borderId="0" xfId="0" applyFont="1" applyBorder="1" applyAlignment="1">
      <alignment horizontal="left" vertical="center" wrapText="1"/>
    </xf>
    <xf numFmtId="9" fontId="0" fillId="0" borderId="20" xfId="0" applyNumberFormat="1" applyFont="1" applyBorder="1" applyAlignment="1">
      <alignment horizontal="center" vertical="center" wrapText="1"/>
    </xf>
    <xf numFmtId="0" fontId="0" fillId="0" borderId="20" xfId="0" applyFont="1" applyBorder="1" applyAlignment="1" quotePrefix="1">
      <alignment horizontal="center" vertical="center" wrapText="1"/>
    </xf>
    <xf numFmtId="49" fontId="0" fillId="0" borderId="38" xfId="0" applyNumberFormat="1" applyFont="1" applyFill="1" applyBorder="1" applyAlignment="1">
      <alignment horizontal="center" vertical="center" wrapText="1"/>
    </xf>
    <xf numFmtId="0" fontId="0" fillId="0" borderId="11" xfId="0" applyFont="1" applyFill="1" applyBorder="1" applyAlignment="1" quotePrefix="1">
      <alignment horizontal="center" vertical="center" wrapText="1"/>
    </xf>
    <xf numFmtId="9" fontId="0" fillId="0" borderId="39" xfId="0" applyNumberFormat="1" applyFont="1" applyBorder="1" applyAlignment="1">
      <alignment horizontal="center" vertical="center" wrapText="1"/>
    </xf>
    <xf numFmtId="0" fontId="0" fillId="0" borderId="26"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18"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18" fillId="0" borderId="0" xfId="0" applyFont="1" applyBorder="1" applyAlignment="1">
      <alignment horizontal="left" vertical="center" wrapText="1"/>
    </xf>
    <xf numFmtId="9" fontId="0" fillId="0" borderId="11" xfId="60" applyFont="1" applyFill="1" applyBorder="1" applyAlignment="1">
      <alignment horizontal="center" vertical="center" wrapText="1"/>
    </xf>
    <xf numFmtId="189" fontId="0" fillId="0" borderId="23" xfId="60" applyNumberFormat="1" applyFont="1" applyFill="1" applyBorder="1" applyAlignment="1">
      <alignment horizontal="center" vertical="center" wrapText="1"/>
    </xf>
    <xf numFmtId="0" fontId="0" fillId="0" borderId="21" xfId="0" applyFont="1" applyFill="1" applyBorder="1" applyAlignment="1">
      <alignment horizontal="center" vertical="center"/>
    </xf>
    <xf numFmtId="0" fontId="0" fillId="0" borderId="32" xfId="0" applyFont="1" applyFill="1" applyBorder="1" applyAlignment="1">
      <alignment horizontal="center" vertical="center"/>
    </xf>
    <xf numFmtId="1" fontId="0" fillId="0" borderId="11" xfId="60" applyNumberFormat="1" applyFont="1" applyFill="1" applyBorder="1" applyAlignment="1">
      <alignment horizontal="center" vertical="center" wrapText="1"/>
    </xf>
    <xf numFmtId="9" fontId="0" fillId="0" borderId="23" xfId="60" applyFont="1" applyFill="1" applyBorder="1" applyAlignment="1">
      <alignment horizontal="center" vertical="center" wrapText="1"/>
    </xf>
    <xf numFmtId="0" fontId="28" fillId="0" borderId="41" xfId="0" applyFont="1" applyFill="1" applyBorder="1" applyAlignment="1">
      <alignment horizontal="center" vertical="center" wrapText="1"/>
    </xf>
    <xf numFmtId="0" fontId="28" fillId="0" borderId="42" xfId="0" applyFont="1" applyFill="1" applyBorder="1" applyAlignment="1">
      <alignment horizontal="center" vertical="center" wrapText="1"/>
    </xf>
    <xf numFmtId="0" fontId="29" fillId="0" borderId="41" xfId="0" applyFont="1" applyFill="1" applyBorder="1" applyAlignment="1">
      <alignment horizontal="center" vertical="center" wrapText="1"/>
    </xf>
    <xf numFmtId="0" fontId="29" fillId="0" borderId="43" xfId="0" applyFont="1" applyFill="1" applyBorder="1" applyAlignment="1">
      <alignment horizontal="center" vertical="center" wrapText="1"/>
    </xf>
    <xf numFmtId="0" fontId="29" fillId="0" borderId="42" xfId="0" applyFont="1" applyFill="1" applyBorder="1" applyAlignment="1">
      <alignment horizontal="center" vertical="center" wrapText="1"/>
    </xf>
    <xf numFmtId="0" fontId="28" fillId="0" borderId="44" xfId="0" applyFont="1" applyBorder="1" applyAlignment="1">
      <alignment vertical="center" wrapText="1"/>
    </xf>
    <xf numFmtId="0" fontId="28" fillId="0" borderId="0" xfId="0" applyFont="1" applyBorder="1" applyAlignment="1">
      <alignment vertical="center"/>
    </xf>
    <xf numFmtId="0" fontId="28" fillId="0" borderId="12"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8" fillId="0" borderId="12" xfId="0" applyFont="1" applyFill="1" applyBorder="1" applyAlignment="1">
      <alignment vertical="center" wrapText="1"/>
    </xf>
    <xf numFmtId="0" fontId="28" fillId="0" borderId="0" xfId="0" applyFont="1" applyFill="1" applyBorder="1" applyAlignment="1">
      <alignment vertical="center" wrapText="1"/>
    </xf>
    <xf numFmtId="0" fontId="28" fillId="0" borderId="13" xfId="0" applyFont="1" applyFill="1" applyBorder="1" applyAlignment="1">
      <alignment vertical="center" wrapText="1"/>
    </xf>
    <xf numFmtId="0" fontId="28" fillId="0" borderId="45" xfId="0" applyFont="1" applyBorder="1" applyAlignment="1">
      <alignment vertical="center" wrapText="1"/>
    </xf>
    <xf numFmtId="0" fontId="28" fillId="0" borderId="0" xfId="0" applyFont="1" applyFill="1" applyBorder="1" applyAlignment="1">
      <alignment horizontal="center" vertical="center" wrapText="1"/>
    </xf>
    <xf numFmtId="0" fontId="28" fillId="0" borderId="15" xfId="0" applyFont="1" applyFill="1" applyBorder="1" applyAlignment="1">
      <alignment horizontal="center" vertical="center" wrapText="1"/>
    </xf>
    <xf numFmtId="0" fontId="28" fillId="0" borderId="16" xfId="0" applyFont="1" applyFill="1" applyBorder="1" applyAlignment="1">
      <alignment horizontal="center" vertical="center" wrapText="1"/>
    </xf>
    <xf numFmtId="0" fontId="28" fillId="0" borderId="14" xfId="0" applyFont="1" applyFill="1" applyBorder="1" applyAlignment="1">
      <alignment horizontal="center" vertical="center" wrapText="1"/>
    </xf>
    <xf numFmtId="0" fontId="28" fillId="0" borderId="46" xfId="0" applyFont="1" applyBorder="1" applyAlignment="1">
      <alignment vertical="center" wrapText="1"/>
    </xf>
    <xf numFmtId="0" fontId="28" fillId="27" borderId="41" xfId="0" applyFont="1" applyFill="1" applyBorder="1" applyAlignment="1">
      <alignment horizontal="center" vertical="center" wrapText="1"/>
    </xf>
    <xf numFmtId="0" fontId="28" fillId="27" borderId="43" xfId="0" applyFont="1" applyFill="1" applyBorder="1" applyAlignment="1">
      <alignment horizontal="center" vertical="center" wrapText="1"/>
    </xf>
    <xf numFmtId="0" fontId="28" fillId="27" borderId="42" xfId="0" applyFont="1" applyFill="1" applyBorder="1" applyAlignment="1">
      <alignment horizontal="center" vertical="center" wrapText="1"/>
    </xf>
    <xf numFmtId="0" fontId="29" fillId="27" borderId="43" xfId="0" applyFont="1" applyFill="1" applyBorder="1" applyAlignment="1">
      <alignment horizontal="center" vertical="center" wrapText="1"/>
    </xf>
    <xf numFmtId="180" fontId="29" fillId="27" borderId="43" xfId="0" applyNumberFormat="1" applyFont="1" applyFill="1" applyBorder="1" applyAlignment="1">
      <alignment horizontal="right" vertical="center" wrapText="1"/>
    </xf>
    <xf numFmtId="0" fontId="29" fillId="27" borderId="42" xfId="0" applyFont="1" applyFill="1" applyBorder="1" applyAlignment="1">
      <alignment horizontal="center" vertical="center" wrapText="1"/>
    </xf>
    <xf numFmtId="0" fontId="28" fillId="0" borderId="0" xfId="0" applyFont="1" applyFill="1" applyBorder="1" applyAlignment="1">
      <alignment vertical="center"/>
    </xf>
    <xf numFmtId="0" fontId="29" fillId="27" borderId="27" xfId="0" applyFont="1" applyFill="1" applyBorder="1" applyAlignment="1">
      <alignment horizontal="left" vertical="center" wrapText="1"/>
    </xf>
    <xf numFmtId="0" fontId="29" fillId="27" borderId="28" xfId="0" applyFont="1" applyFill="1" applyBorder="1" applyAlignment="1">
      <alignment horizontal="left" vertical="center" wrapText="1"/>
    </xf>
    <xf numFmtId="0" fontId="29" fillId="27" borderId="29" xfId="0" applyFont="1" applyFill="1" applyBorder="1" applyAlignment="1">
      <alignment horizontal="left" vertical="center" wrapText="1"/>
    </xf>
    <xf numFmtId="0" fontId="29" fillId="27" borderId="28" xfId="0" applyFont="1" applyFill="1" applyBorder="1" applyAlignment="1">
      <alignment horizontal="center" vertical="center" wrapText="1"/>
    </xf>
    <xf numFmtId="0" fontId="29" fillId="27" borderId="29" xfId="0" applyFont="1" applyFill="1" applyBorder="1" applyAlignment="1">
      <alignment horizontal="center" vertical="center" wrapText="1"/>
    </xf>
    <xf numFmtId="0" fontId="28" fillId="27" borderId="12" xfId="0" applyFont="1" applyFill="1" applyBorder="1" applyAlignment="1">
      <alignment horizontal="center" vertical="center" wrapText="1"/>
    </xf>
    <xf numFmtId="0" fontId="28" fillId="27" borderId="0" xfId="0" applyFont="1" applyFill="1" applyBorder="1" applyAlignment="1">
      <alignment horizontal="center" vertical="center" wrapText="1"/>
    </xf>
    <xf numFmtId="0" fontId="28" fillId="27" borderId="0" xfId="0" applyFont="1" applyFill="1" applyBorder="1" applyAlignment="1">
      <alignment horizontal="center" vertical="center" wrapText="1"/>
    </xf>
    <xf numFmtId="0" fontId="29" fillId="27" borderId="0" xfId="0" applyFont="1" applyFill="1" applyBorder="1" applyAlignment="1">
      <alignment horizontal="center" vertical="center" wrapText="1"/>
    </xf>
    <xf numFmtId="0" fontId="29" fillId="27" borderId="13" xfId="0" applyFont="1" applyFill="1" applyBorder="1" applyAlignment="1">
      <alignment horizontal="center" vertical="center" wrapText="1"/>
    </xf>
    <xf numFmtId="180" fontId="28" fillId="27" borderId="0" xfId="0" applyNumberFormat="1" applyFont="1" applyFill="1" applyBorder="1" applyAlignment="1">
      <alignment horizontal="right" vertical="center" wrapText="1"/>
    </xf>
    <xf numFmtId="0" fontId="28" fillId="0" borderId="0" xfId="0" applyFont="1" applyFill="1" applyBorder="1" applyAlignment="1">
      <alignment horizontal="center" vertical="center"/>
    </xf>
    <xf numFmtId="0" fontId="29" fillId="27" borderId="27" xfId="0" applyFont="1" applyFill="1" applyBorder="1" applyAlignment="1">
      <alignment horizontal="center" vertical="center" wrapText="1"/>
    </xf>
    <xf numFmtId="0" fontId="29" fillId="0" borderId="28" xfId="0" applyFont="1" applyFill="1" applyBorder="1" applyAlignment="1">
      <alignment horizontal="center" vertical="center" wrapText="1"/>
    </xf>
    <xf numFmtId="0" fontId="29" fillId="0" borderId="29" xfId="0" applyFont="1" applyFill="1" applyBorder="1" applyAlignment="1">
      <alignment horizontal="center" vertical="center" wrapText="1"/>
    </xf>
    <xf numFmtId="0" fontId="29" fillId="0" borderId="27" xfId="0" applyFont="1" applyFill="1" applyBorder="1" applyAlignment="1">
      <alignment horizontal="center" vertical="center" wrapText="1"/>
    </xf>
    <xf numFmtId="0" fontId="37" fillId="27" borderId="27" xfId="0" applyFont="1" applyFill="1" applyBorder="1" applyAlignment="1">
      <alignment horizontal="center" vertical="center"/>
    </xf>
    <xf numFmtId="0" fontId="37" fillId="27" borderId="28" xfId="0" applyFont="1" applyFill="1" applyBorder="1" applyAlignment="1">
      <alignment horizontal="center" vertical="center"/>
    </xf>
    <xf numFmtId="0" fontId="37" fillId="27" borderId="29" xfId="0" applyFont="1" applyFill="1" applyBorder="1" applyAlignment="1">
      <alignment horizontal="center" vertical="center"/>
    </xf>
    <xf numFmtId="0" fontId="29" fillId="30" borderId="47" xfId="0" applyFont="1" applyFill="1" applyBorder="1" applyAlignment="1">
      <alignment horizontal="center" vertical="center" wrapText="1"/>
    </xf>
    <xf numFmtId="0" fontId="29" fillId="30" borderId="40" xfId="0" applyFont="1" applyFill="1" applyBorder="1" applyAlignment="1">
      <alignment horizontal="center" vertical="center" wrapText="1"/>
    </xf>
    <xf numFmtId="0" fontId="29" fillId="30" borderId="48" xfId="0" applyFont="1" applyFill="1" applyBorder="1" applyAlignment="1">
      <alignment horizontal="center" vertical="center" wrapText="1"/>
    </xf>
    <xf numFmtId="0" fontId="29" fillId="30" borderId="42" xfId="0" applyFont="1" applyFill="1" applyBorder="1" applyAlignment="1">
      <alignment horizontal="center" vertical="center" wrapText="1"/>
    </xf>
    <xf numFmtId="0" fontId="29" fillId="0" borderId="0" xfId="0" applyFont="1" applyBorder="1" applyAlignment="1">
      <alignment vertical="center"/>
    </xf>
    <xf numFmtId="178" fontId="0" fillId="0" borderId="40" xfId="52" applyNumberFormat="1" applyFont="1" applyFill="1" applyBorder="1" applyAlignment="1">
      <alignment horizontal="right" vertical="center" wrapText="1"/>
    </xf>
    <xf numFmtId="178" fontId="0" fillId="0" borderId="21" xfId="52" applyNumberFormat="1" applyFont="1" applyFill="1" applyBorder="1" applyAlignment="1">
      <alignment horizontal="right" vertical="center" wrapText="1"/>
    </xf>
    <xf numFmtId="178" fontId="0" fillId="0" borderId="32" xfId="52" applyNumberFormat="1" applyFont="1" applyFill="1" applyBorder="1" applyAlignment="1">
      <alignment horizontal="right" vertical="center" wrapText="1"/>
    </xf>
    <xf numFmtId="180" fontId="0" fillId="0" borderId="23" xfId="0" applyNumberFormat="1" applyFont="1" applyFill="1" applyBorder="1" applyAlignment="1">
      <alignment horizontal="right" vertical="center" wrapText="1"/>
    </xf>
    <xf numFmtId="180" fontId="0" fillId="0" borderId="21" xfId="0" applyNumberFormat="1" applyFont="1" applyFill="1" applyBorder="1" applyAlignment="1">
      <alignment horizontal="right" vertical="center" wrapText="1"/>
    </xf>
    <xf numFmtId="180" fontId="0" fillId="0" borderId="32" xfId="0" applyNumberFormat="1" applyFont="1" applyFill="1" applyBorder="1" applyAlignment="1">
      <alignment horizontal="right" vertical="center" wrapText="1"/>
    </xf>
    <xf numFmtId="180" fontId="0" fillId="0" borderId="11" xfId="0" applyNumberFormat="1" applyFont="1" applyFill="1" applyBorder="1" applyAlignment="1">
      <alignment horizontal="right" vertical="center" wrapText="1"/>
    </xf>
    <xf numFmtId="44" fontId="0" fillId="0" borderId="23" xfId="52" applyFont="1" applyFill="1" applyBorder="1" applyAlignment="1">
      <alignment horizontal="right" vertical="center" wrapText="1"/>
    </xf>
    <xf numFmtId="44" fontId="0" fillId="0" borderId="21" xfId="52" applyFont="1" applyFill="1" applyBorder="1" applyAlignment="1">
      <alignment horizontal="right" vertical="center" wrapText="1"/>
    </xf>
    <xf numFmtId="44" fontId="0" fillId="0" borderId="32" xfId="52" applyFont="1" applyFill="1" applyBorder="1" applyAlignment="1">
      <alignment horizontal="right" vertical="center" wrapText="1"/>
    </xf>
    <xf numFmtId="180" fontId="0" fillId="0" borderId="11" xfId="0" applyNumberFormat="1" applyFont="1" applyFill="1" applyBorder="1" applyAlignment="1">
      <alignment horizontal="right" vertical="center" wrapText="1"/>
    </xf>
    <xf numFmtId="180" fontId="0" fillId="0" borderId="23" xfId="0" applyNumberFormat="1" applyFont="1" applyFill="1" applyBorder="1" applyAlignment="1">
      <alignment horizontal="right" vertical="center" wrapText="1"/>
    </xf>
    <xf numFmtId="0" fontId="29" fillId="27" borderId="49" xfId="0" applyFont="1" applyFill="1" applyBorder="1" applyAlignment="1">
      <alignment horizontal="center" vertical="center" wrapText="1"/>
    </xf>
    <xf numFmtId="0" fontId="29" fillId="27" borderId="50" xfId="0" applyFont="1" applyFill="1" applyBorder="1" applyAlignment="1">
      <alignment horizontal="center" vertical="center" wrapText="1"/>
    </xf>
    <xf numFmtId="0" fontId="18" fillId="27" borderId="50" xfId="0" applyFont="1" applyFill="1" applyBorder="1" applyAlignment="1">
      <alignment horizontal="center" vertical="center" wrapText="1"/>
    </xf>
    <xf numFmtId="0" fontId="29" fillId="0" borderId="29" xfId="0" applyFont="1" applyFill="1" applyBorder="1" applyAlignment="1">
      <alignment horizontal="center" vertical="center" wrapText="1"/>
    </xf>
    <xf numFmtId="0" fontId="29" fillId="30" borderId="51" xfId="0" applyFont="1" applyFill="1" applyBorder="1" applyAlignment="1">
      <alignment horizontal="center" vertical="center" wrapText="1"/>
    </xf>
    <xf numFmtId="0" fontId="29" fillId="30" borderId="21" xfId="0" applyFont="1" applyFill="1" applyBorder="1" applyAlignment="1">
      <alignment horizontal="center" vertical="center" wrapText="1"/>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KPT04_Main" xfId="49"/>
    <cellStyle name="Comma" xfId="50"/>
    <cellStyle name="Comma [0]" xfId="51"/>
    <cellStyle name="Currency" xfId="52"/>
    <cellStyle name="Currency [0]" xfId="53"/>
    <cellStyle name="Moneda 2" xfId="54"/>
    <cellStyle name="Neutral" xfId="55"/>
    <cellStyle name="Normal 2" xfId="56"/>
    <cellStyle name="Normal 3" xfId="57"/>
    <cellStyle name="Normal 4" xfId="58"/>
    <cellStyle name="Notas" xfId="59"/>
    <cellStyle name="Percent" xfId="60"/>
    <cellStyle name="Salida" xfId="61"/>
    <cellStyle name="Texto de advertencia" xfId="62"/>
    <cellStyle name="Texto explicativo" xfId="63"/>
    <cellStyle name="Título" xfId="64"/>
    <cellStyle name="Título 2" xfId="65"/>
    <cellStyle name="Título 3" xfId="66"/>
    <cellStyle name="Total"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1343025</xdr:colOff>
      <xdr:row>0</xdr:row>
      <xdr:rowOff>76200</xdr:rowOff>
    </xdr:from>
    <xdr:to>
      <xdr:col>1</xdr:col>
      <xdr:colOff>466725</xdr:colOff>
      <xdr:row>3</xdr:row>
      <xdr:rowOff>257175</xdr:rowOff>
    </xdr:to>
    <xdr:pic>
      <xdr:nvPicPr>
        <xdr:cNvPr id="1" name="3 Imagen" descr="E:\DOCUMENTOS LENIS\Memoria pasar\1Escudo.jpg"/>
        <xdr:cNvPicPr preferRelativeResize="1">
          <a:picLocks noChangeAspect="1"/>
        </xdr:cNvPicPr>
      </xdr:nvPicPr>
      <xdr:blipFill>
        <a:blip r:embed="rId1"/>
        <a:stretch>
          <a:fillRect/>
        </a:stretch>
      </xdr:blipFill>
      <xdr:spPr>
        <a:xfrm>
          <a:off x="1343025" y="76200"/>
          <a:ext cx="895350" cy="1047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149"/>
  <sheetViews>
    <sheetView tabSelected="1" view="pageBreakPreview" zoomScale="40" zoomScaleNormal="40" zoomScaleSheetLayoutView="40" zoomScalePageLayoutView="0" workbookViewId="0" topLeftCell="D1">
      <selection activeCell="S11" sqref="S11:S18"/>
    </sheetView>
  </sheetViews>
  <sheetFormatPr defaultColWidth="11.421875" defaultRowHeight="12.75"/>
  <cols>
    <col min="1" max="1" width="26.57421875" style="4" customWidth="1"/>
    <col min="2" max="2" width="23.140625" style="4" customWidth="1"/>
    <col min="3" max="3" width="19.421875" style="4" customWidth="1"/>
    <col min="4" max="4" width="38.57421875" style="4" customWidth="1"/>
    <col min="5" max="5" width="12.57421875" style="4" customWidth="1"/>
    <col min="6" max="6" width="15.57421875" style="4" customWidth="1"/>
    <col min="7" max="7" width="22.57421875" style="7" customWidth="1"/>
    <col min="8" max="8" width="24.8515625" style="4" customWidth="1"/>
    <col min="9" max="9" width="25.57421875" style="4" customWidth="1"/>
    <col min="10" max="11" width="15.57421875" style="4" customWidth="1"/>
    <col min="12" max="12" width="18.421875" style="4" customWidth="1"/>
    <col min="13" max="13" width="18.140625" style="4" customWidth="1"/>
    <col min="14" max="14" width="26.8515625" style="5" customWidth="1"/>
    <col min="15" max="15" width="43.140625" style="5" customWidth="1"/>
    <col min="16" max="16" width="16.57421875" style="5" customWidth="1"/>
    <col min="17" max="17" width="34.7109375" style="5" customWidth="1"/>
    <col min="18" max="18" width="27.421875" style="5" customWidth="1"/>
    <col min="19" max="19" width="30.8515625" style="5" customWidth="1"/>
    <col min="20" max="20" width="30.28125" style="5" customWidth="1"/>
    <col min="21" max="21" width="27.8515625" style="29" customWidth="1"/>
    <col min="22" max="22" width="27.7109375" style="4" customWidth="1"/>
    <col min="23" max="16384" width="11.421875" style="2" customWidth="1"/>
  </cols>
  <sheetData>
    <row r="1" spans="1:22" s="162" customFormat="1" ht="22.5" customHeight="1">
      <c r="A1" s="156"/>
      <c r="B1" s="157"/>
      <c r="C1" s="158" t="s">
        <v>340</v>
      </c>
      <c r="D1" s="159"/>
      <c r="E1" s="159"/>
      <c r="F1" s="159"/>
      <c r="G1" s="159"/>
      <c r="H1" s="159"/>
      <c r="I1" s="159"/>
      <c r="J1" s="159"/>
      <c r="K1" s="159"/>
      <c r="L1" s="159"/>
      <c r="M1" s="159"/>
      <c r="N1" s="159"/>
      <c r="O1" s="159"/>
      <c r="P1" s="159"/>
      <c r="Q1" s="159"/>
      <c r="R1" s="159"/>
      <c r="S1" s="159"/>
      <c r="T1" s="159"/>
      <c r="U1" s="160"/>
      <c r="V1" s="161" t="s">
        <v>341</v>
      </c>
    </row>
    <row r="2" spans="1:22" s="162" customFormat="1" ht="25.5" customHeight="1">
      <c r="A2" s="163"/>
      <c r="B2" s="164"/>
      <c r="C2" s="165"/>
      <c r="D2" s="166"/>
      <c r="E2" s="166"/>
      <c r="F2" s="166"/>
      <c r="G2" s="166"/>
      <c r="H2" s="166"/>
      <c r="I2" s="166"/>
      <c r="J2" s="166"/>
      <c r="K2" s="166"/>
      <c r="L2" s="166"/>
      <c r="M2" s="166"/>
      <c r="N2" s="166"/>
      <c r="O2" s="166"/>
      <c r="P2" s="166"/>
      <c r="Q2" s="166"/>
      <c r="R2" s="166"/>
      <c r="S2" s="166"/>
      <c r="T2" s="166"/>
      <c r="U2" s="167"/>
      <c r="V2" s="168" t="s">
        <v>342</v>
      </c>
    </row>
    <row r="3" spans="1:22" s="162" customFormat="1" ht="20.25" customHeight="1">
      <c r="A3" s="163"/>
      <c r="B3" s="164"/>
      <c r="C3" s="163" t="s">
        <v>2</v>
      </c>
      <c r="D3" s="169"/>
      <c r="E3" s="169"/>
      <c r="F3" s="169"/>
      <c r="G3" s="169"/>
      <c r="H3" s="169"/>
      <c r="I3" s="169"/>
      <c r="J3" s="169"/>
      <c r="K3" s="169"/>
      <c r="L3" s="169"/>
      <c r="M3" s="169"/>
      <c r="N3" s="169"/>
      <c r="O3" s="169"/>
      <c r="P3" s="169"/>
      <c r="Q3" s="169"/>
      <c r="R3" s="169"/>
      <c r="S3" s="169"/>
      <c r="T3" s="169"/>
      <c r="U3" s="164"/>
      <c r="V3" s="168" t="s">
        <v>343</v>
      </c>
    </row>
    <row r="4" spans="1:22" s="162" customFormat="1" ht="27.75" customHeight="1" thickBot="1">
      <c r="A4" s="170"/>
      <c r="B4" s="171"/>
      <c r="C4" s="170" t="s">
        <v>3</v>
      </c>
      <c r="D4" s="172"/>
      <c r="E4" s="172"/>
      <c r="F4" s="172"/>
      <c r="G4" s="172"/>
      <c r="H4" s="172"/>
      <c r="I4" s="172"/>
      <c r="J4" s="172"/>
      <c r="K4" s="172"/>
      <c r="L4" s="172"/>
      <c r="M4" s="172"/>
      <c r="N4" s="172"/>
      <c r="O4" s="172"/>
      <c r="P4" s="172"/>
      <c r="Q4" s="172"/>
      <c r="R4" s="172"/>
      <c r="S4" s="172"/>
      <c r="T4" s="172"/>
      <c r="U4" s="171"/>
      <c r="V4" s="173" t="s">
        <v>5</v>
      </c>
    </row>
    <row r="5" spans="1:22" s="180" customFormat="1" ht="19.5" customHeight="1" thickBot="1">
      <c r="A5" s="174"/>
      <c r="B5" s="175"/>
      <c r="C5" s="175"/>
      <c r="D5" s="175"/>
      <c r="E5" s="175"/>
      <c r="F5" s="175"/>
      <c r="G5" s="175"/>
      <c r="H5" s="175"/>
      <c r="I5" s="175"/>
      <c r="J5" s="175"/>
      <c r="K5" s="176"/>
      <c r="L5" s="177"/>
      <c r="M5" s="177"/>
      <c r="N5" s="177"/>
      <c r="O5" s="177"/>
      <c r="P5" s="177"/>
      <c r="Q5" s="177"/>
      <c r="R5" s="177"/>
      <c r="S5" s="177"/>
      <c r="T5" s="177"/>
      <c r="U5" s="178"/>
      <c r="V5" s="179"/>
    </row>
    <row r="6" spans="1:22" s="180" customFormat="1" ht="43.5" customHeight="1" thickBot="1">
      <c r="A6" s="181" t="s">
        <v>348</v>
      </c>
      <c r="B6" s="182"/>
      <c r="C6" s="182"/>
      <c r="D6" s="182"/>
      <c r="E6" s="182"/>
      <c r="F6" s="182"/>
      <c r="G6" s="182"/>
      <c r="H6" s="182"/>
      <c r="I6" s="182"/>
      <c r="J6" s="182"/>
      <c r="K6" s="183"/>
      <c r="L6" s="184" t="s">
        <v>344</v>
      </c>
      <c r="M6" s="184"/>
      <c r="N6" s="184"/>
      <c r="O6" s="184"/>
      <c r="P6" s="184"/>
      <c r="Q6" s="184"/>
      <c r="R6" s="184"/>
      <c r="S6" s="184"/>
      <c r="T6" s="184"/>
      <c r="U6" s="184"/>
      <c r="V6" s="185"/>
    </row>
    <row r="7" spans="1:22" s="192" customFormat="1" ht="9" customHeight="1" thickBot="1">
      <c r="A7" s="186"/>
      <c r="B7" s="187"/>
      <c r="C7" s="187"/>
      <c r="D7" s="187"/>
      <c r="E7" s="187"/>
      <c r="F7" s="187"/>
      <c r="G7" s="187"/>
      <c r="H7" s="188"/>
      <c r="I7" s="189"/>
      <c r="J7" s="189"/>
      <c r="K7" s="190"/>
      <c r="L7" s="189"/>
      <c r="M7" s="189"/>
      <c r="N7" s="189"/>
      <c r="O7" s="189"/>
      <c r="P7" s="189"/>
      <c r="Q7" s="189"/>
      <c r="R7" s="189"/>
      <c r="S7" s="189"/>
      <c r="T7" s="189"/>
      <c r="U7" s="191"/>
      <c r="V7" s="190"/>
    </row>
    <row r="8" spans="1:22" s="192" customFormat="1" ht="24.75" customHeight="1" thickBot="1">
      <c r="A8" s="193" t="s">
        <v>26</v>
      </c>
      <c r="B8" s="184"/>
      <c r="C8" s="184"/>
      <c r="D8" s="184"/>
      <c r="E8" s="184"/>
      <c r="F8" s="184"/>
      <c r="G8" s="184"/>
      <c r="H8" s="184"/>
      <c r="I8" s="184"/>
      <c r="J8" s="184"/>
      <c r="K8" s="185"/>
      <c r="L8" s="194" t="s">
        <v>13</v>
      </c>
      <c r="M8" s="194"/>
      <c r="N8" s="195"/>
      <c r="O8" s="196" t="s">
        <v>27</v>
      </c>
      <c r="P8" s="194"/>
      <c r="Q8" s="194"/>
      <c r="R8" s="196" t="s">
        <v>345</v>
      </c>
      <c r="S8" s="194"/>
      <c r="T8" s="194"/>
      <c r="U8" s="195"/>
      <c r="V8" s="220" t="s">
        <v>14</v>
      </c>
    </row>
    <row r="9" spans="1:22" s="162" customFormat="1" ht="24" customHeight="1" thickBot="1">
      <c r="A9" s="80" t="s">
        <v>15</v>
      </c>
      <c r="B9" s="80" t="s">
        <v>16</v>
      </c>
      <c r="C9" s="80" t="s">
        <v>17</v>
      </c>
      <c r="D9" s="197" t="s">
        <v>18</v>
      </c>
      <c r="E9" s="198"/>
      <c r="F9" s="199"/>
      <c r="G9" s="80" t="s">
        <v>19</v>
      </c>
      <c r="H9" s="80" t="s">
        <v>20</v>
      </c>
      <c r="I9" s="197" t="s">
        <v>346</v>
      </c>
      <c r="J9" s="198"/>
      <c r="K9" s="199"/>
      <c r="L9" s="200">
        <v>1</v>
      </c>
      <c r="M9" s="201">
        <v>2</v>
      </c>
      <c r="N9" s="201">
        <v>3</v>
      </c>
      <c r="O9" s="202">
        <v>4</v>
      </c>
      <c r="P9" s="201">
        <v>5</v>
      </c>
      <c r="Q9" s="201">
        <v>6</v>
      </c>
      <c r="R9" s="221">
        <v>7</v>
      </c>
      <c r="S9" s="221">
        <v>8</v>
      </c>
      <c r="T9" s="222">
        <v>9</v>
      </c>
      <c r="U9" s="222">
        <v>10</v>
      </c>
      <c r="V9" s="203">
        <v>11</v>
      </c>
    </row>
    <row r="10" spans="1:22" s="204" customFormat="1" ht="167.25" customHeight="1" thickBot="1">
      <c r="A10" s="81"/>
      <c r="B10" s="81"/>
      <c r="C10" s="81"/>
      <c r="D10" s="78" t="s">
        <v>21</v>
      </c>
      <c r="E10" s="78" t="s">
        <v>22</v>
      </c>
      <c r="F10" s="78" t="s">
        <v>23</v>
      </c>
      <c r="G10" s="81"/>
      <c r="H10" s="81"/>
      <c r="I10" s="78" t="s">
        <v>21</v>
      </c>
      <c r="J10" s="78" t="s">
        <v>24</v>
      </c>
      <c r="K10" s="78" t="s">
        <v>25</v>
      </c>
      <c r="L10" s="79" t="s">
        <v>4</v>
      </c>
      <c r="M10" s="79" t="s">
        <v>6</v>
      </c>
      <c r="N10" s="79" t="s">
        <v>7</v>
      </c>
      <c r="O10" s="79" t="s">
        <v>30</v>
      </c>
      <c r="P10" s="79" t="s">
        <v>29</v>
      </c>
      <c r="Q10" s="79" t="s">
        <v>28</v>
      </c>
      <c r="R10" s="218" t="s">
        <v>347</v>
      </c>
      <c r="S10" s="218" t="s">
        <v>8</v>
      </c>
      <c r="T10" s="218" t="s">
        <v>1</v>
      </c>
      <c r="U10" s="217" t="s">
        <v>293</v>
      </c>
      <c r="V10" s="219" t="s">
        <v>0</v>
      </c>
    </row>
    <row r="11" spans="1:22" s="1" customFormat="1" ht="114.75" customHeight="1">
      <c r="A11" s="124" t="s">
        <v>168</v>
      </c>
      <c r="B11" s="133" t="s">
        <v>31</v>
      </c>
      <c r="C11" s="126">
        <v>13.15</v>
      </c>
      <c r="D11" s="126" t="s">
        <v>33</v>
      </c>
      <c r="E11" s="126">
        <v>0</v>
      </c>
      <c r="F11" s="126">
        <v>2</v>
      </c>
      <c r="G11" s="126" t="s">
        <v>167</v>
      </c>
      <c r="H11" s="126" t="s">
        <v>166</v>
      </c>
      <c r="I11" s="126" t="s">
        <v>259</v>
      </c>
      <c r="J11" s="135">
        <v>1</v>
      </c>
      <c r="K11" s="144">
        <v>1</v>
      </c>
      <c r="L11" s="142" t="s">
        <v>165</v>
      </c>
      <c r="M11" s="147" t="s">
        <v>102</v>
      </c>
      <c r="N11" s="147" t="s">
        <v>134</v>
      </c>
      <c r="O11" s="36" t="s">
        <v>266</v>
      </c>
      <c r="P11" s="32">
        <v>0</v>
      </c>
      <c r="Q11" s="32">
        <v>2</v>
      </c>
      <c r="R11" s="148" t="s">
        <v>321</v>
      </c>
      <c r="S11" s="148" t="s">
        <v>320</v>
      </c>
      <c r="T11" s="148" t="s">
        <v>321</v>
      </c>
      <c r="U11" s="205">
        <f>200000000+130000000</f>
        <v>330000000</v>
      </c>
      <c r="V11" s="152" t="s">
        <v>101</v>
      </c>
    </row>
    <row r="12" spans="1:22" s="1" customFormat="1" ht="60" customHeight="1">
      <c r="A12" s="125"/>
      <c r="B12" s="134"/>
      <c r="C12" s="102"/>
      <c r="D12" s="102"/>
      <c r="E12" s="102"/>
      <c r="F12" s="102"/>
      <c r="G12" s="102"/>
      <c r="H12" s="102"/>
      <c r="I12" s="102"/>
      <c r="J12" s="115"/>
      <c r="K12" s="140"/>
      <c r="L12" s="85"/>
      <c r="M12" s="86"/>
      <c r="N12" s="86"/>
      <c r="O12" s="37" t="s">
        <v>267</v>
      </c>
      <c r="P12" s="10">
        <v>1</v>
      </c>
      <c r="Q12" s="10">
        <v>1</v>
      </c>
      <c r="R12" s="83"/>
      <c r="S12" s="83"/>
      <c r="T12" s="83"/>
      <c r="U12" s="206"/>
      <c r="V12" s="152"/>
    </row>
    <row r="13" spans="1:22" s="1" customFormat="1" ht="60" customHeight="1">
      <c r="A13" s="125"/>
      <c r="B13" s="134"/>
      <c r="C13" s="102" t="s">
        <v>32</v>
      </c>
      <c r="D13" s="102" t="s">
        <v>33</v>
      </c>
      <c r="E13" s="115">
        <v>0.3</v>
      </c>
      <c r="F13" s="115">
        <v>0.7</v>
      </c>
      <c r="G13" s="102"/>
      <c r="H13" s="102" t="s">
        <v>34</v>
      </c>
      <c r="I13" s="102" t="s">
        <v>35</v>
      </c>
      <c r="J13" s="115">
        <v>0.3</v>
      </c>
      <c r="K13" s="140">
        <v>0.7</v>
      </c>
      <c r="L13" s="85"/>
      <c r="M13" s="86"/>
      <c r="N13" s="86"/>
      <c r="O13" s="37" t="s">
        <v>132</v>
      </c>
      <c r="P13" s="10">
        <v>0</v>
      </c>
      <c r="Q13" s="10">
        <v>0.15</v>
      </c>
      <c r="R13" s="83"/>
      <c r="S13" s="83"/>
      <c r="T13" s="83"/>
      <c r="U13" s="206"/>
      <c r="V13" s="152"/>
    </row>
    <row r="14" spans="1:22" s="1" customFormat="1" ht="60" customHeight="1">
      <c r="A14" s="125"/>
      <c r="B14" s="134"/>
      <c r="C14" s="102"/>
      <c r="D14" s="102"/>
      <c r="E14" s="115"/>
      <c r="F14" s="115"/>
      <c r="G14" s="102"/>
      <c r="H14" s="102"/>
      <c r="I14" s="102"/>
      <c r="J14" s="115"/>
      <c r="K14" s="140"/>
      <c r="L14" s="85"/>
      <c r="M14" s="86"/>
      <c r="N14" s="86"/>
      <c r="O14" s="37" t="s">
        <v>133</v>
      </c>
      <c r="P14" s="8">
        <v>347</v>
      </c>
      <c r="Q14" s="8">
        <v>600</v>
      </c>
      <c r="R14" s="83"/>
      <c r="S14" s="83"/>
      <c r="T14" s="83"/>
      <c r="U14" s="206"/>
      <c r="V14" s="152"/>
    </row>
    <row r="15" spans="1:22" s="1" customFormat="1" ht="60" customHeight="1">
      <c r="A15" s="125"/>
      <c r="B15" s="134"/>
      <c r="C15" s="102"/>
      <c r="D15" s="102"/>
      <c r="E15" s="115"/>
      <c r="F15" s="115"/>
      <c r="G15" s="102"/>
      <c r="H15" s="102"/>
      <c r="I15" s="102"/>
      <c r="J15" s="115"/>
      <c r="K15" s="140"/>
      <c r="L15" s="85"/>
      <c r="M15" s="86"/>
      <c r="N15" s="86"/>
      <c r="O15" s="37" t="s">
        <v>216</v>
      </c>
      <c r="P15" s="8">
        <v>1</v>
      </c>
      <c r="Q15" s="8">
        <v>1</v>
      </c>
      <c r="R15" s="83"/>
      <c r="S15" s="83"/>
      <c r="T15" s="83"/>
      <c r="U15" s="206"/>
      <c r="V15" s="152"/>
    </row>
    <row r="16" spans="1:22" s="1" customFormat="1" ht="105" customHeight="1">
      <c r="A16" s="125"/>
      <c r="B16" s="134"/>
      <c r="C16" s="102"/>
      <c r="D16" s="102"/>
      <c r="E16" s="115"/>
      <c r="F16" s="115"/>
      <c r="G16" s="102"/>
      <c r="H16" s="102"/>
      <c r="I16" s="102"/>
      <c r="J16" s="115"/>
      <c r="K16" s="140"/>
      <c r="L16" s="85"/>
      <c r="M16" s="86"/>
      <c r="N16" s="86"/>
      <c r="O16" s="37" t="s">
        <v>144</v>
      </c>
      <c r="P16" s="10">
        <v>0</v>
      </c>
      <c r="Q16" s="10">
        <v>0.15</v>
      </c>
      <c r="R16" s="83"/>
      <c r="S16" s="83"/>
      <c r="T16" s="83"/>
      <c r="U16" s="206"/>
      <c r="V16" s="152"/>
    </row>
    <row r="17" spans="1:22" s="1" customFormat="1" ht="54.75" customHeight="1">
      <c r="A17" s="125"/>
      <c r="B17" s="134"/>
      <c r="C17" s="102" t="s">
        <v>32</v>
      </c>
      <c r="D17" s="102" t="s">
        <v>33</v>
      </c>
      <c r="E17" s="115">
        <v>0.3</v>
      </c>
      <c r="F17" s="115">
        <v>0.7</v>
      </c>
      <c r="G17" s="102"/>
      <c r="H17" s="102" t="s">
        <v>36</v>
      </c>
      <c r="I17" s="102" t="s">
        <v>37</v>
      </c>
      <c r="J17" s="102" t="s">
        <v>38</v>
      </c>
      <c r="K17" s="141" t="s">
        <v>39</v>
      </c>
      <c r="L17" s="85"/>
      <c r="M17" s="86"/>
      <c r="N17" s="86"/>
      <c r="O17" s="37" t="s">
        <v>145</v>
      </c>
      <c r="P17" s="33">
        <v>30</v>
      </c>
      <c r="Q17" s="33">
        <v>10</v>
      </c>
      <c r="R17" s="83"/>
      <c r="S17" s="83"/>
      <c r="T17" s="83"/>
      <c r="U17" s="206"/>
      <c r="V17" s="152"/>
    </row>
    <row r="18" spans="1:22" s="1" customFormat="1" ht="49.5" customHeight="1">
      <c r="A18" s="125"/>
      <c r="B18" s="134"/>
      <c r="C18" s="102"/>
      <c r="D18" s="102"/>
      <c r="E18" s="115"/>
      <c r="F18" s="115"/>
      <c r="G18" s="102"/>
      <c r="H18" s="102"/>
      <c r="I18" s="102"/>
      <c r="J18" s="102"/>
      <c r="K18" s="141"/>
      <c r="L18" s="85"/>
      <c r="M18" s="86"/>
      <c r="N18" s="86"/>
      <c r="O18" s="37" t="s">
        <v>162</v>
      </c>
      <c r="P18" s="8">
        <v>3</v>
      </c>
      <c r="Q18" s="8">
        <v>3</v>
      </c>
      <c r="R18" s="84"/>
      <c r="S18" s="84"/>
      <c r="T18" s="84"/>
      <c r="U18" s="207"/>
      <c r="V18" s="153"/>
    </row>
    <row r="19" spans="1:22" s="1" customFormat="1" ht="118.5" customHeight="1">
      <c r="A19" s="125"/>
      <c r="B19" s="134"/>
      <c r="C19" s="9">
        <v>13.15</v>
      </c>
      <c r="D19" s="9" t="s">
        <v>40</v>
      </c>
      <c r="E19" s="9" t="s">
        <v>41</v>
      </c>
      <c r="F19" s="11">
        <v>0.8</v>
      </c>
      <c r="G19" s="9" t="s">
        <v>42</v>
      </c>
      <c r="H19" s="9" t="s">
        <v>171</v>
      </c>
      <c r="I19" s="9" t="s">
        <v>170</v>
      </c>
      <c r="J19" s="9">
        <v>1</v>
      </c>
      <c r="K19" s="39">
        <v>1</v>
      </c>
      <c r="L19" s="85" t="s">
        <v>169</v>
      </c>
      <c r="M19" s="86" t="s">
        <v>103</v>
      </c>
      <c r="N19" s="86" t="s">
        <v>135</v>
      </c>
      <c r="O19" s="35" t="s">
        <v>224</v>
      </c>
      <c r="P19" s="8">
        <v>1</v>
      </c>
      <c r="Q19" s="8">
        <v>1</v>
      </c>
      <c r="R19" s="82" t="s">
        <v>296</v>
      </c>
      <c r="S19" s="110" t="s">
        <v>316</v>
      </c>
      <c r="T19" s="82" t="s">
        <v>296</v>
      </c>
      <c r="U19" s="208">
        <v>80000000</v>
      </c>
      <c r="V19" s="103" t="s">
        <v>101</v>
      </c>
    </row>
    <row r="20" spans="1:22" s="1" customFormat="1" ht="72" customHeight="1">
      <c r="A20" s="125"/>
      <c r="B20" s="134"/>
      <c r="C20" s="102" t="s">
        <v>32</v>
      </c>
      <c r="D20" s="102" t="s">
        <v>40</v>
      </c>
      <c r="E20" s="102" t="s">
        <v>41</v>
      </c>
      <c r="F20" s="115">
        <v>0.8</v>
      </c>
      <c r="G20" s="102" t="s">
        <v>42</v>
      </c>
      <c r="H20" s="102" t="s">
        <v>43</v>
      </c>
      <c r="I20" s="102" t="s">
        <v>44</v>
      </c>
      <c r="J20" s="102" t="s">
        <v>45</v>
      </c>
      <c r="K20" s="113" t="s">
        <v>46</v>
      </c>
      <c r="L20" s="85"/>
      <c r="M20" s="86"/>
      <c r="N20" s="86"/>
      <c r="O20" s="37" t="s">
        <v>277</v>
      </c>
      <c r="P20" s="10">
        <v>1</v>
      </c>
      <c r="Q20" s="10">
        <v>1</v>
      </c>
      <c r="R20" s="83"/>
      <c r="S20" s="111"/>
      <c r="T20" s="83"/>
      <c r="U20" s="209"/>
      <c r="V20" s="103"/>
    </row>
    <row r="21" spans="1:22" s="1" customFormat="1" ht="72.75" customHeight="1">
      <c r="A21" s="125"/>
      <c r="B21" s="134"/>
      <c r="C21" s="102"/>
      <c r="D21" s="102"/>
      <c r="E21" s="102"/>
      <c r="F21" s="115"/>
      <c r="G21" s="102"/>
      <c r="H21" s="102"/>
      <c r="I21" s="102"/>
      <c r="J21" s="102"/>
      <c r="K21" s="113"/>
      <c r="L21" s="85"/>
      <c r="M21" s="86"/>
      <c r="N21" s="86"/>
      <c r="O21" s="37" t="s">
        <v>260</v>
      </c>
      <c r="P21" s="10">
        <v>1</v>
      </c>
      <c r="Q21" s="10">
        <v>1</v>
      </c>
      <c r="R21" s="84"/>
      <c r="S21" s="112"/>
      <c r="T21" s="84"/>
      <c r="U21" s="210"/>
      <c r="V21" s="103"/>
    </row>
    <row r="22" spans="1:22" s="1" customFormat="1" ht="66" customHeight="1">
      <c r="A22" s="125"/>
      <c r="B22" s="134"/>
      <c r="C22" s="102">
        <v>11</v>
      </c>
      <c r="D22" s="102" t="s">
        <v>47</v>
      </c>
      <c r="E22" s="102" t="s">
        <v>41</v>
      </c>
      <c r="F22" s="115">
        <v>0.3</v>
      </c>
      <c r="G22" s="86" t="s">
        <v>181</v>
      </c>
      <c r="H22" s="102" t="s">
        <v>174</v>
      </c>
      <c r="I22" s="102" t="s">
        <v>173</v>
      </c>
      <c r="J22" s="102">
        <v>0</v>
      </c>
      <c r="K22" s="93">
        <v>2</v>
      </c>
      <c r="L22" s="85" t="s">
        <v>172</v>
      </c>
      <c r="M22" s="86" t="s">
        <v>104</v>
      </c>
      <c r="N22" s="86" t="s">
        <v>136</v>
      </c>
      <c r="O22" s="37" t="s">
        <v>278</v>
      </c>
      <c r="P22" s="8">
        <v>0</v>
      </c>
      <c r="Q22" s="8">
        <v>150</v>
      </c>
      <c r="R22" s="86" t="s">
        <v>315</v>
      </c>
      <c r="S22" s="86" t="s">
        <v>314</v>
      </c>
      <c r="T22" s="86" t="s">
        <v>315</v>
      </c>
      <c r="U22" s="211">
        <f>578921180+400000000+30000000</f>
        <v>1008921180</v>
      </c>
      <c r="V22" s="103" t="s">
        <v>101</v>
      </c>
    </row>
    <row r="23" spans="1:22" s="1" customFormat="1" ht="66" customHeight="1">
      <c r="A23" s="125"/>
      <c r="B23" s="134"/>
      <c r="C23" s="102"/>
      <c r="D23" s="102"/>
      <c r="E23" s="102"/>
      <c r="F23" s="115"/>
      <c r="G23" s="86"/>
      <c r="H23" s="102"/>
      <c r="I23" s="102"/>
      <c r="J23" s="102"/>
      <c r="K23" s="93"/>
      <c r="L23" s="85"/>
      <c r="M23" s="86"/>
      <c r="N23" s="86"/>
      <c r="O23" s="37" t="s">
        <v>263</v>
      </c>
      <c r="P23" s="8">
        <v>1</v>
      </c>
      <c r="Q23" s="8">
        <v>1</v>
      </c>
      <c r="R23" s="86"/>
      <c r="S23" s="86"/>
      <c r="T23" s="86"/>
      <c r="U23" s="211"/>
      <c r="V23" s="103"/>
    </row>
    <row r="24" spans="1:22" s="1" customFormat="1" ht="45" customHeight="1">
      <c r="A24" s="125"/>
      <c r="B24" s="134"/>
      <c r="C24" s="102"/>
      <c r="D24" s="102"/>
      <c r="E24" s="102"/>
      <c r="F24" s="115"/>
      <c r="G24" s="86"/>
      <c r="H24" s="102"/>
      <c r="I24" s="102"/>
      <c r="J24" s="102"/>
      <c r="K24" s="93"/>
      <c r="L24" s="85"/>
      <c r="M24" s="86"/>
      <c r="N24" s="86"/>
      <c r="O24" s="37" t="s">
        <v>264</v>
      </c>
      <c r="P24" s="8">
        <v>0</v>
      </c>
      <c r="Q24" s="8">
        <v>1</v>
      </c>
      <c r="R24" s="86"/>
      <c r="S24" s="86"/>
      <c r="T24" s="86"/>
      <c r="U24" s="211"/>
      <c r="V24" s="103"/>
    </row>
    <row r="25" spans="1:22" s="1" customFormat="1" ht="62.25" customHeight="1">
      <c r="A25" s="125"/>
      <c r="B25" s="134"/>
      <c r="C25" s="102"/>
      <c r="D25" s="102"/>
      <c r="E25" s="102"/>
      <c r="F25" s="115"/>
      <c r="G25" s="86"/>
      <c r="H25" s="102"/>
      <c r="I25" s="102"/>
      <c r="J25" s="102"/>
      <c r="K25" s="93"/>
      <c r="L25" s="85"/>
      <c r="M25" s="86"/>
      <c r="N25" s="86"/>
      <c r="O25" s="37" t="s">
        <v>265</v>
      </c>
      <c r="P25" s="8">
        <v>0</v>
      </c>
      <c r="Q25" s="8">
        <v>1</v>
      </c>
      <c r="R25" s="86"/>
      <c r="S25" s="86"/>
      <c r="T25" s="86"/>
      <c r="U25" s="211"/>
      <c r="V25" s="103"/>
    </row>
    <row r="26" spans="1:22" s="1" customFormat="1" ht="62.25" customHeight="1">
      <c r="A26" s="125"/>
      <c r="B26" s="134"/>
      <c r="C26" s="8">
        <v>11</v>
      </c>
      <c r="D26" s="8" t="s">
        <v>47</v>
      </c>
      <c r="E26" s="8" t="s">
        <v>41</v>
      </c>
      <c r="F26" s="10">
        <v>0.3</v>
      </c>
      <c r="G26" s="86"/>
      <c r="H26" s="8" t="s">
        <v>48</v>
      </c>
      <c r="I26" s="8" t="s">
        <v>269</v>
      </c>
      <c r="J26" s="8">
        <v>0</v>
      </c>
      <c r="K26" s="40">
        <v>10</v>
      </c>
      <c r="L26" s="94" t="s">
        <v>175</v>
      </c>
      <c r="M26" s="82" t="s">
        <v>105</v>
      </c>
      <c r="N26" s="82" t="s">
        <v>137</v>
      </c>
      <c r="O26" s="37" t="s">
        <v>279</v>
      </c>
      <c r="P26" s="8">
        <v>0</v>
      </c>
      <c r="Q26" s="8">
        <v>3</v>
      </c>
      <c r="R26" s="82" t="s">
        <v>313</v>
      </c>
      <c r="S26" s="82" t="s">
        <v>312</v>
      </c>
      <c r="T26" s="82" t="s">
        <v>313</v>
      </c>
      <c r="U26" s="208">
        <f>50000000</f>
        <v>50000000</v>
      </c>
      <c r="V26" s="104" t="s">
        <v>101</v>
      </c>
    </row>
    <row r="27" spans="1:22" s="1" customFormat="1" ht="99.75" customHeight="1">
      <c r="A27" s="125"/>
      <c r="B27" s="134"/>
      <c r="C27" s="9">
        <v>11</v>
      </c>
      <c r="D27" s="9" t="s">
        <v>47</v>
      </c>
      <c r="E27" s="9" t="s">
        <v>41</v>
      </c>
      <c r="F27" s="11">
        <v>0.3</v>
      </c>
      <c r="G27" s="86"/>
      <c r="H27" s="9" t="s">
        <v>48</v>
      </c>
      <c r="I27" s="9" t="s">
        <v>49</v>
      </c>
      <c r="J27" s="9">
        <v>0</v>
      </c>
      <c r="K27" s="39">
        <v>1</v>
      </c>
      <c r="L27" s="96"/>
      <c r="M27" s="84"/>
      <c r="N27" s="84"/>
      <c r="O27" s="37" t="s">
        <v>280</v>
      </c>
      <c r="P27" s="8">
        <v>0</v>
      </c>
      <c r="Q27" s="8">
        <v>1</v>
      </c>
      <c r="R27" s="84"/>
      <c r="S27" s="84"/>
      <c r="T27" s="84"/>
      <c r="U27" s="210"/>
      <c r="V27" s="105"/>
    </row>
    <row r="28" spans="1:22" s="1" customFormat="1" ht="54" customHeight="1">
      <c r="A28" s="125"/>
      <c r="B28" s="134"/>
      <c r="C28" s="102">
        <v>11</v>
      </c>
      <c r="D28" s="102" t="s">
        <v>47</v>
      </c>
      <c r="E28" s="102" t="s">
        <v>41</v>
      </c>
      <c r="F28" s="115">
        <v>0.38</v>
      </c>
      <c r="G28" s="86"/>
      <c r="H28" s="86" t="s">
        <v>48</v>
      </c>
      <c r="I28" s="86" t="s">
        <v>178</v>
      </c>
      <c r="J28" s="102"/>
      <c r="K28" s="93">
        <v>2</v>
      </c>
      <c r="L28" s="85" t="s">
        <v>176</v>
      </c>
      <c r="M28" s="86" t="s">
        <v>106</v>
      </c>
      <c r="N28" s="86" t="s">
        <v>138</v>
      </c>
      <c r="O28" s="37" t="s">
        <v>225</v>
      </c>
      <c r="P28" s="8">
        <v>1</v>
      </c>
      <c r="Q28" s="8">
        <v>1</v>
      </c>
      <c r="R28" s="86" t="s">
        <v>311</v>
      </c>
      <c r="S28" s="86" t="s">
        <v>310</v>
      </c>
      <c r="T28" s="86" t="s">
        <v>311</v>
      </c>
      <c r="U28" s="211">
        <f>28000000</f>
        <v>28000000</v>
      </c>
      <c r="V28" s="103" t="s">
        <v>101</v>
      </c>
    </row>
    <row r="29" spans="1:22" s="1" customFormat="1" ht="51" customHeight="1">
      <c r="A29" s="125"/>
      <c r="B29" s="134"/>
      <c r="C29" s="102"/>
      <c r="D29" s="102"/>
      <c r="E29" s="102"/>
      <c r="F29" s="115"/>
      <c r="G29" s="86"/>
      <c r="H29" s="86"/>
      <c r="I29" s="86"/>
      <c r="J29" s="102"/>
      <c r="K29" s="93"/>
      <c r="L29" s="85"/>
      <c r="M29" s="86"/>
      <c r="N29" s="86"/>
      <c r="O29" s="37" t="s">
        <v>281</v>
      </c>
      <c r="P29" s="8">
        <v>0</v>
      </c>
      <c r="Q29" s="8">
        <v>20</v>
      </c>
      <c r="R29" s="86"/>
      <c r="S29" s="86"/>
      <c r="T29" s="86"/>
      <c r="U29" s="211"/>
      <c r="V29" s="103"/>
    </row>
    <row r="30" spans="1:22" s="1" customFormat="1" ht="80.25" customHeight="1">
      <c r="A30" s="125"/>
      <c r="B30" s="134"/>
      <c r="C30" s="9">
        <v>11</v>
      </c>
      <c r="D30" s="41" t="s">
        <v>50</v>
      </c>
      <c r="E30" s="11">
        <v>0.3</v>
      </c>
      <c r="F30" s="11">
        <v>0.7</v>
      </c>
      <c r="G30" s="102" t="s">
        <v>184</v>
      </c>
      <c r="H30" s="9" t="s">
        <v>180</v>
      </c>
      <c r="I30" s="9" t="s">
        <v>179</v>
      </c>
      <c r="J30" s="9"/>
      <c r="K30" s="39">
        <v>4</v>
      </c>
      <c r="L30" s="85" t="s">
        <v>177</v>
      </c>
      <c r="M30" s="86" t="s">
        <v>107</v>
      </c>
      <c r="N30" s="86" t="s">
        <v>140</v>
      </c>
      <c r="O30" s="37" t="s">
        <v>282</v>
      </c>
      <c r="P30" s="8">
        <v>0</v>
      </c>
      <c r="Q30" s="8">
        <v>11</v>
      </c>
      <c r="R30" s="82" t="s">
        <v>318</v>
      </c>
      <c r="S30" s="82" t="s">
        <v>319</v>
      </c>
      <c r="T30" s="82" t="s">
        <v>318</v>
      </c>
      <c r="U30" s="208">
        <f>10000000+28000000+28000000</f>
        <v>66000000</v>
      </c>
      <c r="V30" s="103" t="s">
        <v>101</v>
      </c>
    </row>
    <row r="31" spans="1:22" s="1" customFormat="1" ht="106.5" customHeight="1">
      <c r="A31" s="125"/>
      <c r="B31" s="134"/>
      <c r="C31" s="9">
        <v>11</v>
      </c>
      <c r="D31" s="41" t="s">
        <v>50</v>
      </c>
      <c r="E31" s="11">
        <v>0.3</v>
      </c>
      <c r="F31" s="11">
        <v>0.7</v>
      </c>
      <c r="G31" s="102"/>
      <c r="H31" s="42" t="s">
        <v>51</v>
      </c>
      <c r="I31" s="42" t="s">
        <v>52</v>
      </c>
      <c r="J31" s="9">
        <v>1</v>
      </c>
      <c r="K31" s="39">
        <v>5</v>
      </c>
      <c r="L31" s="85"/>
      <c r="M31" s="86"/>
      <c r="N31" s="86"/>
      <c r="O31" s="37" t="s">
        <v>283</v>
      </c>
      <c r="P31" s="8">
        <v>0</v>
      </c>
      <c r="Q31" s="8">
        <v>2</v>
      </c>
      <c r="R31" s="84"/>
      <c r="S31" s="84"/>
      <c r="T31" s="84"/>
      <c r="U31" s="210"/>
      <c r="V31" s="103"/>
    </row>
    <row r="32" spans="1:22" s="1" customFormat="1" ht="64.5" customHeight="1">
      <c r="A32" s="125"/>
      <c r="B32" s="134"/>
      <c r="C32" s="9">
        <v>11</v>
      </c>
      <c r="D32" s="41" t="s">
        <v>50</v>
      </c>
      <c r="E32" s="11">
        <v>0.3</v>
      </c>
      <c r="F32" s="11">
        <v>0.7</v>
      </c>
      <c r="G32" s="102"/>
      <c r="H32" s="87" t="s">
        <v>53</v>
      </c>
      <c r="I32" s="87" t="s">
        <v>54</v>
      </c>
      <c r="J32" s="87">
        <v>0</v>
      </c>
      <c r="K32" s="145">
        <v>60</v>
      </c>
      <c r="L32" s="85" t="s">
        <v>182</v>
      </c>
      <c r="M32" s="86" t="s">
        <v>108</v>
      </c>
      <c r="N32" s="86" t="s">
        <v>139</v>
      </c>
      <c r="O32" s="37" t="s">
        <v>141</v>
      </c>
      <c r="P32" s="8">
        <v>152</v>
      </c>
      <c r="Q32" s="8">
        <v>30</v>
      </c>
      <c r="R32" s="82" t="s">
        <v>296</v>
      </c>
      <c r="S32" s="82" t="s">
        <v>317</v>
      </c>
      <c r="T32" s="82" t="s">
        <v>296</v>
      </c>
      <c r="U32" s="208">
        <v>45000000</v>
      </c>
      <c r="V32" s="103" t="s">
        <v>101</v>
      </c>
    </row>
    <row r="33" spans="1:22" s="1" customFormat="1" ht="45" customHeight="1">
      <c r="A33" s="125"/>
      <c r="B33" s="134"/>
      <c r="C33" s="9"/>
      <c r="D33" s="41"/>
      <c r="E33" s="11"/>
      <c r="F33" s="11"/>
      <c r="G33" s="102"/>
      <c r="H33" s="89"/>
      <c r="I33" s="89"/>
      <c r="J33" s="89"/>
      <c r="K33" s="146"/>
      <c r="L33" s="85"/>
      <c r="M33" s="86"/>
      <c r="N33" s="86"/>
      <c r="O33" s="37" t="s">
        <v>226</v>
      </c>
      <c r="P33" s="8">
        <v>0</v>
      </c>
      <c r="Q33" s="8">
        <v>10</v>
      </c>
      <c r="R33" s="83"/>
      <c r="S33" s="83"/>
      <c r="T33" s="83"/>
      <c r="U33" s="209"/>
      <c r="V33" s="103"/>
    </row>
    <row r="34" spans="1:22" s="1" customFormat="1" ht="45" customHeight="1">
      <c r="A34" s="125"/>
      <c r="B34" s="134"/>
      <c r="C34" s="102" t="s">
        <v>55</v>
      </c>
      <c r="D34" s="102" t="s">
        <v>56</v>
      </c>
      <c r="E34" s="102">
        <v>2</v>
      </c>
      <c r="F34" s="102">
        <v>3</v>
      </c>
      <c r="G34" s="102"/>
      <c r="H34" s="102" t="s">
        <v>57</v>
      </c>
      <c r="I34" s="102" t="s">
        <v>58</v>
      </c>
      <c r="J34" s="102">
        <v>0</v>
      </c>
      <c r="K34" s="93">
        <v>12</v>
      </c>
      <c r="L34" s="85"/>
      <c r="M34" s="86"/>
      <c r="N34" s="86"/>
      <c r="O34" s="37" t="s">
        <v>142</v>
      </c>
      <c r="P34" s="8">
        <v>5</v>
      </c>
      <c r="Q34" s="8">
        <v>2</v>
      </c>
      <c r="R34" s="83"/>
      <c r="S34" s="83"/>
      <c r="T34" s="83"/>
      <c r="U34" s="209"/>
      <c r="V34" s="103"/>
    </row>
    <row r="35" spans="1:22" s="1" customFormat="1" ht="47.25" customHeight="1">
      <c r="A35" s="125"/>
      <c r="B35" s="134"/>
      <c r="C35" s="102"/>
      <c r="D35" s="102"/>
      <c r="E35" s="102"/>
      <c r="F35" s="102"/>
      <c r="G35" s="102"/>
      <c r="H35" s="102"/>
      <c r="I35" s="102"/>
      <c r="J35" s="102"/>
      <c r="K35" s="93"/>
      <c r="L35" s="85"/>
      <c r="M35" s="86"/>
      <c r="N35" s="86"/>
      <c r="O35" s="37" t="s">
        <v>143</v>
      </c>
      <c r="P35" s="8">
        <v>0</v>
      </c>
      <c r="Q35" s="8">
        <v>3</v>
      </c>
      <c r="R35" s="84"/>
      <c r="S35" s="84"/>
      <c r="T35" s="84"/>
      <c r="U35" s="210"/>
      <c r="V35" s="103"/>
    </row>
    <row r="36" spans="1:22" s="1" customFormat="1" ht="100.5" customHeight="1">
      <c r="A36" s="125"/>
      <c r="B36" s="134"/>
      <c r="C36" s="102" t="s">
        <v>59</v>
      </c>
      <c r="D36" s="102" t="s">
        <v>60</v>
      </c>
      <c r="E36" s="115">
        <v>0.1</v>
      </c>
      <c r="F36" s="115">
        <v>0.3</v>
      </c>
      <c r="G36" s="102" t="s">
        <v>61</v>
      </c>
      <c r="H36" s="102" t="s">
        <v>62</v>
      </c>
      <c r="I36" s="102" t="s">
        <v>63</v>
      </c>
      <c r="J36" s="102">
        <v>0</v>
      </c>
      <c r="K36" s="93">
        <v>1</v>
      </c>
      <c r="L36" s="85" t="s">
        <v>183</v>
      </c>
      <c r="M36" s="86" t="s">
        <v>146</v>
      </c>
      <c r="N36" s="86" t="s">
        <v>258</v>
      </c>
      <c r="O36" s="37" t="s">
        <v>217</v>
      </c>
      <c r="P36" s="8">
        <v>52</v>
      </c>
      <c r="Q36" s="8">
        <v>10</v>
      </c>
      <c r="R36" s="86" t="s">
        <v>296</v>
      </c>
      <c r="S36" s="86" t="s">
        <v>309</v>
      </c>
      <c r="T36" s="86" t="s">
        <v>296</v>
      </c>
      <c r="U36" s="211">
        <f>30000000</f>
        <v>30000000</v>
      </c>
      <c r="V36" s="103" t="s">
        <v>101</v>
      </c>
    </row>
    <row r="37" spans="1:22" s="1" customFormat="1" ht="46.5" customHeight="1">
      <c r="A37" s="125"/>
      <c r="B37" s="134"/>
      <c r="C37" s="102"/>
      <c r="D37" s="102"/>
      <c r="E37" s="115"/>
      <c r="F37" s="115"/>
      <c r="G37" s="102"/>
      <c r="H37" s="102"/>
      <c r="I37" s="102"/>
      <c r="J37" s="102"/>
      <c r="K37" s="93"/>
      <c r="L37" s="85"/>
      <c r="M37" s="86"/>
      <c r="N37" s="86"/>
      <c r="O37" s="37" t="s">
        <v>218</v>
      </c>
      <c r="P37" s="8">
        <v>0</v>
      </c>
      <c r="Q37" s="8">
        <v>7</v>
      </c>
      <c r="R37" s="86"/>
      <c r="S37" s="86"/>
      <c r="T37" s="86"/>
      <c r="U37" s="211"/>
      <c r="V37" s="103"/>
    </row>
    <row r="38" spans="1:22" s="1" customFormat="1" ht="76.5" customHeight="1">
      <c r="A38" s="125"/>
      <c r="B38" s="134"/>
      <c r="C38" s="102"/>
      <c r="D38" s="102"/>
      <c r="E38" s="115"/>
      <c r="F38" s="115"/>
      <c r="G38" s="102"/>
      <c r="H38" s="102"/>
      <c r="I38" s="102"/>
      <c r="J38" s="102"/>
      <c r="K38" s="93"/>
      <c r="L38" s="85"/>
      <c r="M38" s="86"/>
      <c r="N38" s="86"/>
      <c r="O38" s="37" t="s">
        <v>227</v>
      </c>
      <c r="P38" s="8">
        <v>1</v>
      </c>
      <c r="Q38" s="8">
        <v>5</v>
      </c>
      <c r="R38" s="86"/>
      <c r="S38" s="86"/>
      <c r="T38" s="86"/>
      <c r="U38" s="211"/>
      <c r="V38" s="103"/>
    </row>
    <row r="39" spans="1:22" s="1" customFormat="1" ht="84.75" customHeight="1">
      <c r="A39" s="125"/>
      <c r="B39" s="130" t="s">
        <v>64</v>
      </c>
      <c r="C39" s="87">
        <v>11</v>
      </c>
      <c r="D39" s="87" t="s">
        <v>65</v>
      </c>
      <c r="E39" s="90">
        <v>0.5</v>
      </c>
      <c r="F39" s="90">
        <v>0.9</v>
      </c>
      <c r="G39" s="87" t="s">
        <v>66</v>
      </c>
      <c r="H39" s="87" t="s">
        <v>67</v>
      </c>
      <c r="I39" s="87" t="s">
        <v>68</v>
      </c>
      <c r="J39" s="90">
        <v>1</v>
      </c>
      <c r="K39" s="106">
        <v>1</v>
      </c>
      <c r="L39" s="94" t="s">
        <v>185</v>
      </c>
      <c r="M39" s="82" t="s">
        <v>109</v>
      </c>
      <c r="N39" s="82" t="s">
        <v>268</v>
      </c>
      <c r="O39" s="37" t="s">
        <v>119</v>
      </c>
      <c r="P39" s="150">
        <v>1</v>
      </c>
      <c r="Q39" s="150">
        <v>1</v>
      </c>
      <c r="R39" s="82" t="s">
        <v>308</v>
      </c>
      <c r="S39" s="82" t="s">
        <v>294</v>
      </c>
      <c r="T39" s="82" t="s">
        <v>308</v>
      </c>
      <c r="U39" s="212">
        <f>350000000</f>
        <v>350000000</v>
      </c>
      <c r="V39" s="104" t="s">
        <v>101</v>
      </c>
    </row>
    <row r="40" spans="1:22" s="1" customFormat="1" ht="81" customHeight="1">
      <c r="A40" s="125"/>
      <c r="B40" s="131"/>
      <c r="C40" s="88"/>
      <c r="D40" s="88"/>
      <c r="E40" s="91"/>
      <c r="F40" s="91"/>
      <c r="G40" s="88"/>
      <c r="H40" s="88"/>
      <c r="I40" s="88"/>
      <c r="J40" s="91"/>
      <c r="K40" s="107"/>
      <c r="L40" s="95"/>
      <c r="M40" s="83"/>
      <c r="N40" s="83"/>
      <c r="O40" s="37" t="s">
        <v>284</v>
      </c>
      <c r="P40" s="150">
        <v>1</v>
      </c>
      <c r="Q40" s="150">
        <v>1</v>
      </c>
      <c r="R40" s="83"/>
      <c r="S40" s="83"/>
      <c r="T40" s="83"/>
      <c r="U40" s="213"/>
      <c r="V40" s="109"/>
    </row>
    <row r="41" spans="1:22" s="1" customFormat="1" ht="78" customHeight="1">
      <c r="A41" s="125"/>
      <c r="B41" s="131"/>
      <c r="C41" s="88"/>
      <c r="D41" s="88"/>
      <c r="E41" s="91"/>
      <c r="F41" s="91"/>
      <c r="G41" s="88"/>
      <c r="H41" s="88"/>
      <c r="I41" s="88"/>
      <c r="J41" s="91"/>
      <c r="K41" s="107"/>
      <c r="L41" s="95"/>
      <c r="M41" s="83"/>
      <c r="N41" s="83"/>
      <c r="O41" s="37" t="s">
        <v>147</v>
      </c>
      <c r="P41" s="150">
        <v>1</v>
      </c>
      <c r="Q41" s="150">
        <v>1</v>
      </c>
      <c r="R41" s="83"/>
      <c r="S41" s="83"/>
      <c r="T41" s="83"/>
      <c r="U41" s="213"/>
      <c r="V41" s="109"/>
    </row>
    <row r="42" spans="1:22" s="1" customFormat="1" ht="86.25" customHeight="1">
      <c r="A42" s="125"/>
      <c r="B42" s="131"/>
      <c r="C42" s="88"/>
      <c r="D42" s="88"/>
      <c r="E42" s="91"/>
      <c r="F42" s="91"/>
      <c r="G42" s="88"/>
      <c r="H42" s="88"/>
      <c r="I42" s="88"/>
      <c r="J42" s="91"/>
      <c r="K42" s="107"/>
      <c r="L42" s="95"/>
      <c r="M42" s="83"/>
      <c r="N42" s="83"/>
      <c r="O42" s="37" t="s">
        <v>163</v>
      </c>
      <c r="P42" s="150">
        <v>1</v>
      </c>
      <c r="Q42" s="150">
        <v>1</v>
      </c>
      <c r="R42" s="83"/>
      <c r="S42" s="83"/>
      <c r="T42" s="83"/>
      <c r="U42" s="213"/>
      <c r="V42" s="109"/>
    </row>
    <row r="43" spans="1:22" s="1" customFormat="1" ht="84" customHeight="1">
      <c r="A43" s="125"/>
      <c r="B43" s="131"/>
      <c r="C43" s="88"/>
      <c r="D43" s="88"/>
      <c r="E43" s="91"/>
      <c r="F43" s="91"/>
      <c r="G43" s="88"/>
      <c r="H43" s="88"/>
      <c r="I43" s="88"/>
      <c r="J43" s="91"/>
      <c r="K43" s="107"/>
      <c r="L43" s="95"/>
      <c r="M43" s="83"/>
      <c r="N43" s="83"/>
      <c r="O43" s="37" t="s">
        <v>120</v>
      </c>
      <c r="P43" s="8">
        <v>0</v>
      </c>
      <c r="Q43" s="8">
        <v>2</v>
      </c>
      <c r="R43" s="83"/>
      <c r="S43" s="83"/>
      <c r="T43" s="83"/>
      <c r="U43" s="213"/>
      <c r="V43" s="109"/>
    </row>
    <row r="44" spans="1:22" s="1" customFormat="1" ht="55.5" customHeight="1">
      <c r="A44" s="125"/>
      <c r="B44" s="131"/>
      <c r="C44" s="88"/>
      <c r="D44" s="88"/>
      <c r="E44" s="91"/>
      <c r="F44" s="91"/>
      <c r="G44" s="88"/>
      <c r="H44" s="88"/>
      <c r="I44" s="88"/>
      <c r="J44" s="91"/>
      <c r="K44" s="107"/>
      <c r="L44" s="95"/>
      <c r="M44" s="83"/>
      <c r="N44" s="83"/>
      <c r="O44" s="37" t="s">
        <v>148</v>
      </c>
      <c r="P44" s="150">
        <v>1</v>
      </c>
      <c r="Q44" s="150">
        <v>1</v>
      </c>
      <c r="R44" s="83"/>
      <c r="S44" s="83"/>
      <c r="T44" s="83"/>
      <c r="U44" s="213"/>
      <c r="V44" s="109"/>
    </row>
    <row r="45" spans="1:22" s="1" customFormat="1" ht="91.5" customHeight="1">
      <c r="A45" s="125"/>
      <c r="B45" s="131"/>
      <c r="C45" s="88"/>
      <c r="D45" s="88"/>
      <c r="E45" s="91"/>
      <c r="F45" s="91"/>
      <c r="G45" s="88"/>
      <c r="H45" s="88"/>
      <c r="I45" s="88"/>
      <c r="J45" s="91"/>
      <c r="K45" s="107"/>
      <c r="L45" s="95"/>
      <c r="M45" s="83"/>
      <c r="N45" s="83"/>
      <c r="O45" s="37" t="s">
        <v>228</v>
      </c>
      <c r="P45" s="150">
        <v>1</v>
      </c>
      <c r="Q45" s="150">
        <v>1</v>
      </c>
      <c r="R45" s="83"/>
      <c r="S45" s="83"/>
      <c r="T45" s="83"/>
      <c r="U45" s="213"/>
      <c r="V45" s="109"/>
    </row>
    <row r="46" spans="1:22" s="1" customFormat="1" ht="104.25" customHeight="1">
      <c r="A46" s="125"/>
      <c r="B46" s="131"/>
      <c r="C46" s="88"/>
      <c r="D46" s="88"/>
      <c r="E46" s="91"/>
      <c r="F46" s="91"/>
      <c r="G46" s="88"/>
      <c r="H46" s="88"/>
      <c r="I46" s="88"/>
      <c r="J46" s="91"/>
      <c r="K46" s="107"/>
      <c r="L46" s="95"/>
      <c r="M46" s="83"/>
      <c r="N46" s="83"/>
      <c r="O46" s="37" t="s">
        <v>292</v>
      </c>
      <c r="P46" s="154">
        <v>0</v>
      </c>
      <c r="Q46" s="150">
        <v>0.05</v>
      </c>
      <c r="R46" s="83"/>
      <c r="S46" s="83"/>
      <c r="T46" s="83"/>
      <c r="U46" s="213"/>
      <c r="V46" s="109"/>
    </row>
    <row r="47" spans="1:22" s="1" customFormat="1" ht="79.5" customHeight="1">
      <c r="A47" s="125"/>
      <c r="B47" s="131"/>
      <c r="C47" s="89"/>
      <c r="D47" s="89"/>
      <c r="E47" s="92"/>
      <c r="F47" s="92"/>
      <c r="G47" s="88"/>
      <c r="H47" s="89"/>
      <c r="I47" s="89"/>
      <c r="J47" s="92"/>
      <c r="K47" s="108"/>
      <c r="L47" s="96"/>
      <c r="M47" s="84"/>
      <c r="N47" s="84"/>
      <c r="O47" s="55" t="s">
        <v>291</v>
      </c>
      <c r="P47" s="154">
        <v>0</v>
      </c>
      <c r="Q47" s="150">
        <v>1</v>
      </c>
      <c r="R47" s="84"/>
      <c r="S47" s="84"/>
      <c r="T47" s="84"/>
      <c r="U47" s="214"/>
      <c r="V47" s="105"/>
    </row>
    <row r="48" spans="1:22" s="1" customFormat="1" ht="64.5" customHeight="1">
      <c r="A48" s="125"/>
      <c r="B48" s="131"/>
      <c r="C48" s="102">
        <v>16</v>
      </c>
      <c r="D48" s="87" t="s">
        <v>65</v>
      </c>
      <c r="E48" s="102">
        <v>0</v>
      </c>
      <c r="F48" s="115">
        <v>0.8</v>
      </c>
      <c r="G48" s="88"/>
      <c r="H48" s="116" t="s">
        <v>69</v>
      </c>
      <c r="I48" s="114" t="s">
        <v>70</v>
      </c>
      <c r="J48" s="102">
        <v>0</v>
      </c>
      <c r="K48" s="93">
        <v>1</v>
      </c>
      <c r="L48" s="94" t="s">
        <v>187</v>
      </c>
      <c r="M48" s="82" t="s">
        <v>110</v>
      </c>
      <c r="N48" s="82" t="s">
        <v>186</v>
      </c>
      <c r="O48" s="37" t="s">
        <v>122</v>
      </c>
      <c r="P48" s="10">
        <v>0.7</v>
      </c>
      <c r="Q48" s="10">
        <v>0.3</v>
      </c>
      <c r="R48" s="82" t="s">
        <v>296</v>
      </c>
      <c r="S48" s="82" t="s">
        <v>295</v>
      </c>
      <c r="T48" s="82" t="s">
        <v>296</v>
      </c>
      <c r="U48" s="208">
        <f>30000000</f>
        <v>30000000</v>
      </c>
      <c r="V48" s="104" t="s">
        <v>101</v>
      </c>
    </row>
    <row r="49" spans="1:22" s="1" customFormat="1" ht="60.75" customHeight="1">
      <c r="A49" s="125"/>
      <c r="B49" s="131"/>
      <c r="C49" s="102"/>
      <c r="D49" s="88"/>
      <c r="E49" s="102"/>
      <c r="F49" s="115"/>
      <c r="G49" s="88"/>
      <c r="H49" s="117"/>
      <c r="I49" s="114"/>
      <c r="J49" s="102"/>
      <c r="K49" s="93"/>
      <c r="L49" s="95"/>
      <c r="M49" s="83"/>
      <c r="N49" s="83"/>
      <c r="O49" s="37" t="s">
        <v>123</v>
      </c>
      <c r="P49" s="10">
        <v>1</v>
      </c>
      <c r="Q49" s="10">
        <v>1</v>
      </c>
      <c r="R49" s="83"/>
      <c r="S49" s="83"/>
      <c r="T49" s="83"/>
      <c r="U49" s="209"/>
      <c r="V49" s="109"/>
    </row>
    <row r="50" spans="1:22" s="1" customFormat="1" ht="61.5" customHeight="1">
      <c r="A50" s="125"/>
      <c r="B50" s="131"/>
      <c r="C50" s="102"/>
      <c r="D50" s="88"/>
      <c r="E50" s="102"/>
      <c r="F50" s="115"/>
      <c r="G50" s="88"/>
      <c r="H50" s="117"/>
      <c r="I50" s="114"/>
      <c r="J50" s="102"/>
      <c r="K50" s="93"/>
      <c r="L50" s="95"/>
      <c r="M50" s="83"/>
      <c r="N50" s="83"/>
      <c r="O50" s="37" t="s">
        <v>124</v>
      </c>
      <c r="P50" s="10">
        <v>0.5</v>
      </c>
      <c r="Q50" s="10">
        <v>0.5</v>
      </c>
      <c r="R50" s="83"/>
      <c r="S50" s="83"/>
      <c r="T50" s="83"/>
      <c r="U50" s="209"/>
      <c r="V50" s="109"/>
    </row>
    <row r="51" spans="1:22" s="1" customFormat="1" ht="88.5" customHeight="1">
      <c r="A51" s="125"/>
      <c r="B51" s="131"/>
      <c r="C51" s="102"/>
      <c r="D51" s="88"/>
      <c r="E51" s="102"/>
      <c r="F51" s="115"/>
      <c r="G51" s="88"/>
      <c r="H51" s="117"/>
      <c r="I51" s="114"/>
      <c r="J51" s="102"/>
      <c r="K51" s="93"/>
      <c r="L51" s="95"/>
      <c r="M51" s="83"/>
      <c r="N51" s="83"/>
      <c r="O51" s="37" t="s">
        <v>125</v>
      </c>
      <c r="P51" s="10">
        <v>1</v>
      </c>
      <c r="Q51" s="10">
        <v>1</v>
      </c>
      <c r="R51" s="83"/>
      <c r="S51" s="83"/>
      <c r="T51" s="83"/>
      <c r="U51" s="209"/>
      <c r="V51" s="109"/>
    </row>
    <row r="52" spans="1:22" s="1" customFormat="1" ht="72" customHeight="1">
      <c r="A52" s="125"/>
      <c r="B52" s="131"/>
      <c r="C52" s="87">
        <v>11</v>
      </c>
      <c r="D52" s="88"/>
      <c r="E52" s="87">
        <v>0</v>
      </c>
      <c r="F52" s="90">
        <v>0.8</v>
      </c>
      <c r="G52" s="88"/>
      <c r="H52" s="117"/>
      <c r="I52" s="122" t="s">
        <v>270</v>
      </c>
      <c r="J52" s="87">
        <v>0</v>
      </c>
      <c r="K52" s="119">
        <v>1</v>
      </c>
      <c r="L52" s="95"/>
      <c r="M52" s="83"/>
      <c r="N52" s="83"/>
      <c r="O52" s="37" t="s">
        <v>126</v>
      </c>
      <c r="P52" s="10">
        <v>0</v>
      </c>
      <c r="Q52" s="10">
        <v>0.01</v>
      </c>
      <c r="R52" s="83"/>
      <c r="S52" s="83"/>
      <c r="T52" s="83"/>
      <c r="U52" s="209"/>
      <c r="V52" s="109"/>
    </row>
    <row r="53" spans="1:22" s="1" customFormat="1" ht="99.75" customHeight="1">
      <c r="A53" s="125"/>
      <c r="B53" s="131"/>
      <c r="C53" s="89"/>
      <c r="D53" s="88"/>
      <c r="E53" s="89"/>
      <c r="F53" s="92"/>
      <c r="G53" s="88"/>
      <c r="H53" s="117"/>
      <c r="I53" s="123"/>
      <c r="J53" s="89"/>
      <c r="K53" s="121"/>
      <c r="L53" s="95"/>
      <c r="M53" s="83"/>
      <c r="N53" s="83"/>
      <c r="O53" s="37" t="s">
        <v>149</v>
      </c>
      <c r="P53" s="10">
        <v>0</v>
      </c>
      <c r="Q53" s="10">
        <v>1</v>
      </c>
      <c r="R53" s="83"/>
      <c r="S53" s="83"/>
      <c r="T53" s="83"/>
      <c r="U53" s="209"/>
      <c r="V53" s="109"/>
    </row>
    <row r="54" spans="1:22" s="1" customFormat="1" ht="72" customHeight="1">
      <c r="A54" s="125"/>
      <c r="B54" s="131"/>
      <c r="C54" s="9">
        <v>11</v>
      </c>
      <c r="D54" s="88"/>
      <c r="E54" s="9">
        <v>0</v>
      </c>
      <c r="F54" s="11">
        <v>0.8</v>
      </c>
      <c r="G54" s="88"/>
      <c r="H54" s="117"/>
      <c r="I54" s="44" t="s">
        <v>271</v>
      </c>
      <c r="J54" s="9">
        <v>0</v>
      </c>
      <c r="K54" s="39">
        <v>1</v>
      </c>
      <c r="L54" s="95"/>
      <c r="M54" s="83"/>
      <c r="N54" s="83"/>
      <c r="O54" s="37" t="s">
        <v>164</v>
      </c>
      <c r="P54" s="10">
        <v>0.8</v>
      </c>
      <c r="Q54" s="10">
        <v>0.2</v>
      </c>
      <c r="R54" s="83"/>
      <c r="S54" s="83"/>
      <c r="T54" s="83"/>
      <c r="U54" s="209"/>
      <c r="V54" s="109"/>
    </row>
    <row r="55" spans="1:22" s="1" customFormat="1" ht="72" customHeight="1">
      <c r="A55" s="125"/>
      <c r="B55" s="131"/>
      <c r="C55" s="9">
        <v>11</v>
      </c>
      <c r="D55" s="88"/>
      <c r="E55" s="9">
        <v>0</v>
      </c>
      <c r="F55" s="11">
        <v>0.8</v>
      </c>
      <c r="G55" s="88"/>
      <c r="H55" s="117"/>
      <c r="I55" s="44" t="s">
        <v>272</v>
      </c>
      <c r="J55" s="9">
        <v>0</v>
      </c>
      <c r="K55" s="39">
        <v>1</v>
      </c>
      <c r="L55" s="95"/>
      <c r="M55" s="83"/>
      <c r="N55" s="83"/>
      <c r="O55" s="37" t="s">
        <v>272</v>
      </c>
      <c r="P55" s="31">
        <v>0</v>
      </c>
      <c r="Q55" s="31">
        <v>1</v>
      </c>
      <c r="R55" s="83"/>
      <c r="S55" s="83"/>
      <c r="T55" s="83"/>
      <c r="U55" s="209"/>
      <c r="V55" s="109"/>
    </row>
    <row r="56" spans="1:22" s="1" customFormat="1" ht="72" customHeight="1">
      <c r="A56" s="125"/>
      <c r="B56" s="131"/>
      <c r="C56" s="9">
        <v>11</v>
      </c>
      <c r="D56" s="89"/>
      <c r="E56" s="9">
        <v>0</v>
      </c>
      <c r="F56" s="11">
        <v>0.8</v>
      </c>
      <c r="G56" s="88"/>
      <c r="H56" s="118"/>
      <c r="I56" s="44" t="s">
        <v>273</v>
      </c>
      <c r="J56" s="9">
        <v>0</v>
      </c>
      <c r="K56" s="39">
        <v>1</v>
      </c>
      <c r="L56" s="96"/>
      <c r="M56" s="84"/>
      <c r="N56" s="84"/>
      <c r="O56" s="37" t="s">
        <v>273</v>
      </c>
      <c r="P56" s="31">
        <v>0</v>
      </c>
      <c r="Q56" s="31">
        <v>1</v>
      </c>
      <c r="R56" s="84"/>
      <c r="S56" s="84"/>
      <c r="T56" s="84"/>
      <c r="U56" s="210"/>
      <c r="V56" s="105"/>
    </row>
    <row r="57" spans="1:22" s="1" customFormat="1" ht="55.5" customHeight="1">
      <c r="A57" s="125"/>
      <c r="B57" s="131"/>
      <c r="C57" s="102">
        <v>16</v>
      </c>
      <c r="D57" s="102" t="s">
        <v>65</v>
      </c>
      <c r="E57" s="102">
        <v>0</v>
      </c>
      <c r="F57" s="115">
        <v>0.7</v>
      </c>
      <c r="G57" s="88"/>
      <c r="H57" s="116" t="s">
        <v>69</v>
      </c>
      <c r="I57" s="114" t="s">
        <v>190</v>
      </c>
      <c r="J57" s="102">
        <v>0</v>
      </c>
      <c r="K57" s="93">
        <v>1</v>
      </c>
      <c r="L57" s="85" t="s">
        <v>189</v>
      </c>
      <c r="M57" s="86" t="s">
        <v>111</v>
      </c>
      <c r="N57" s="86" t="s">
        <v>188</v>
      </c>
      <c r="O57" s="37" t="s">
        <v>229</v>
      </c>
      <c r="P57" s="10">
        <v>0</v>
      </c>
      <c r="Q57" s="10">
        <v>0.5</v>
      </c>
      <c r="R57" s="86" t="s">
        <v>296</v>
      </c>
      <c r="S57" s="86" t="s">
        <v>297</v>
      </c>
      <c r="T57" s="86" t="s">
        <v>296</v>
      </c>
      <c r="U57" s="211">
        <f>10000000</f>
        <v>10000000</v>
      </c>
      <c r="V57" s="103" t="s">
        <v>101</v>
      </c>
    </row>
    <row r="58" spans="1:22" s="1" customFormat="1" ht="109.5" customHeight="1">
      <c r="A58" s="125"/>
      <c r="B58" s="131"/>
      <c r="C58" s="102"/>
      <c r="D58" s="102"/>
      <c r="E58" s="102"/>
      <c r="F58" s="115"/>
      <c r="G58" s="88"/>
      <c r="H58" s="117"/>
      <c r="I58" s="114"/>
      <c r="J58" s="102"/>
      <c r="K58" s="93"/>
      <c r="L58" s="85"/>
      <c r="M58" s="86"/>
      <c r="N58" s="86"/>
      <c r="O58" s="37" t="s">
        <v>230</v>
      </c>
      <c r="P58" s="8">
        <v>0</v>
      </c>
      <c r="Q58" s="10">
        <v>0.5</v>
      </c>
      <c r="R58" s="86"/>
      <c r="S58" s="86"/>
      <c r="T58" s="86"/>
      <c r="U58" s="211"/>
      <c r="V58" s="103"/>
    </row>
    <row r="59" spans="1:22" s="1" customFormat="1" ht="67.5" customHeight="1">
      <c r="A59" s="125"/>
      <c r="B59" s="131"/>
      <c r="C59" s="102"/>
      <c r="D59" s="102"/>
      <c r="E59" s="102"/>
      <c r="F59" s="115"/>
      <c r="G59" s="88"/>
      <c r="H59" s="117"/>
      <c r="I59" s="114"/>
      <c r="J59" s="102"/>
      <c r="K59" s="93"/>
      <c r="L59" s="85"/>
      <c r="M59" s="86"/>
      <c r="N59" s="86"/>
      <c r="O59" s="37" t="s">
        <v>231</v>
      </c>
      <c r="P59" s="8">
        <v>0</v>
      </c>
      <c r="Q59" s="10">
        <v>0.3</v>
      </c>
      <c r="R59" s="86"/>
      <c r="S59" s="86"/>
      <c r="T59" s="86"/>
      <c r="U59" s="211"/>
      <c r="V59" s="103"/>
    </row>
    <row r="60" spans="1:22" s="1" customFormat="1" ht="81" customHeight="1">
      <c r="A60" s="125"/>
      <c r="B60" s="131"/>
      <c r="C60" s="102"/>
      <c r="D60" s="102"/>
      <c r="E60" s="102"/>
      <c r="F60" s="115"/>
      <c r="G60" s="88"/>
      <c r="H60" s="117"/>
      <c r="I60" s="114"/>
      <c r="J60" s="102"/>
      <c r="K60" s="93"/>
      <c r="L60" s="85"/>
      <c r="M60" s="86"/>
      <c r="N60" s="86"/>
      <c r="O60" s="37" t="s">
        <v>232</v>
      </c>
      <c r="P60" s="8">
        <v>0</v>
      </c>
      <c r="Q60" s="10">
        <v>1</v>
      </c>
      <c r="R60" s="86"/>
      <c r="S60" s="86"/>
      <c r="T60" s="86"/>
      <c r="U60" s="211"/>
      <c r="V60" s="103"/>
    </row>
    <row r="61" spans="1:22" s="1" customFormat="1" ht="62.25" customHeight="1">
      <c r="A61" s="125"/>
      <c r="B61" s="131"/>
      <c r="C61" s="9">
        <v>16</v>
      </c>
      <c r="D61" s="9" t="s">
        <v>65</v>
      </c>
      <c r="E61" s="9">
        <v>0</v>
      </c>
      <c r="F61" s="11">
        <v>0.8</v>
      </c>
      <c r="G61" s="88"/>
      <c r="H61" s="118"/>
      <c r="I61" s="43" t="s">
        <v>71</v>
      </c>
      <c r="J61" s="9">
        <v>0</v>
      </c>
      <c r="K61" s="39">
        <v>1</v>
      </c>
      <c r="L61" s="85"/>
      <c r="M61" s="86"/>
      <c r="N61" s="86"/>
      <c r="O61" s="37" t="s">
        <v>285</v>
      </c>
      <c r="P61" s="8">
        <v>0</v>
      </c>
      <c r="Q61" s="10">
        <v>0.05</v>
      </c>
      <c r="R61" s="86"/>
      <c r="S61" s="86"/>
      <c r="T61" s="86"/>
      <c r="U61" s="211"/>
      <c r="V61" s="103"/>
    </row>
    <row r="62" spans="1:22" s="1" customFormat="1" ht="138.75" customHeight="1">
      <c r="A62" s="125"/>
      <c r="B62" s="131"/>
      <c r="C62" s="102">
        <v>16</v>
      </c>
      <c r="D62" s="102" t="s">
        <v>65</v>
      </c>
      <c r="E62" s="102">
        <v>0</v>
      </c>
      <c r="F62" s="115">
        <v>0.8</v>
      </c>
      <c r="G62" s="88"/>
      <c r="H62" s="114" t="s">
        <v>69</v>
      </c>
      <c r="I62" s="114" t="s">
        <v>72</v>
      </c>
      <c r="J62" s="102">
        <v>0</v>
      </c>
      <c r="K62" s="93">
        <v>1</v>
      </c>
      <c r="L62" s="85" t="s">
        <v>192</v>
      </c>
      <c r="M62" s="86" t="s">
        <v>219</v>
      </c>
      <c r="N62" s="86" t="s">
        <v>191</v>
      </c>
      <c r="O62" s="37" t="s">
        <v>220</v>
      </c>
      <c r="P62" s="10">
        <v>0</v>
      </c>
      <c r="Q62" s="10">
        <v>1</v>
      </c>
      <c r="R62" s="86" t="s">
        <v>296</v>
      </c>
      <c r="S62" s="86" t="s">
        <v>298</v>
      </c>
      <c r="T62" s="86" t="s">
        <v>296</v>
      </c>
      <c r="U62" s="211">
        <f>30000000</f>
        <v>30000000</v>
      </c>
      <c r="V62" s="103" t="s">
        <v>101</v>
      </c>
    </row>
    <row r="63" spans="1:22" s="1" customFormat="1" ht="99.75" customHeight="1">
      <c r="A63" s="125"/>
      <c r="B63" s="131"/>
      <c r="C63" s="102"/>
      <c r="D63" s="102"/>
      <c r="E63" s="102"/>
      <c r="F63" s="115"/>
      <c r="G63" s="88"/>
      <c r="H63" s="114"/>
      <c r="I63" s="114"/>
      <c r="J63" s="102"/>
      <c r="K63" s="93"/>
      <c r="L63" s="85"/>
      <c r="M63" s="86"/>
      <c r="N63" s="86"/>
      <c r="O63" s="37" t="s">
        <v>233</v>
      </c>
      <c r="P63" s="10">
        <v>0</v>
      </c>
      <c r="Q63" s="10">
        <v>1</v>
      </c>
      <c r="R63" s="86"/>
      <c r="S63" s="86"/>
      <c r="T63" s="86"/>
      <c r="U63" s="211"/>
      <c r="V63" s="103"/>
    </row>
    <row r="64" spans="1:22" s="1" customFormat="1" ht="126.75" customHeight="1">
      <c r="A64" s="125"/>
      <c r="B64" s="131"/>
      <c r="C64" s="102">
        <v>16</v>
      </c>
      <c r="D64" s="102" t="s">
        <v>65</v>
      </c>
      <c r="E64" s="102">
        <v>0</v>
      </c>
      <c r="F64" s="115">
        <v>1</v>
      </c>
      <c r="G64" s="88"/>
      <c r="H64" s="116" t="s">
        <v>73</v>
      </c>
      <c r="I64" s="114" t="s">
        <v>74</v>
      </c>
      <c r="J64" s="102">
        <v>1</v>
      </c>
      <c r="K64" s="93">
        <v>11</v>
      </c>
      <c r="L64" s="85" t="s">
        <v>194</v>
      </c>
      <c r="M64" s="86" t="s">
        <v>150</v>
      </c>
      <c r="N64" s="86" t="s">
        <v>193</v>
      </c>
      <c r="O64" s="37" t="s">
        <v>234</v>
      </c>
      <c r="P64" s="10">
        <v>0</v>
      </c>
      <c r="Q64" s="10">
        <v>1</v>
      </c>
      <c r="R64" s="86" t="s">
        <v>296</v>
      </c>
      <c r="S64" s="143" t="s">
        <v>299</v>
      </c>
      <c r="T64" s="86" t="s">
        <v>296</v>
      </c>
      <c r="U64" s="211">
        <f>15000000</f>
        <v>15000000</v>
      </c>
      <c r="V64" s="103" t="s">
        <v>101</v>
      </c>
    </row>
    <row r="65" spans="1:22" s="1" customFormat="1" ht="97.5" customHeight="1">
      <c r="A65" s="125"/>
      <c r="B65" s="131"/>
      <c r="C65" s="102"/>
      <c r="D65" s="102"/>
      <c r="E65" s="102"/>
      <c r="F65" s="115"/>
      <c r="G65" s="88"/>
      <c r="H65" s="117"/>
      <c r="I65" s="114"/>
      <c r="J65" s="102"/>
      <c r="K65" s="93"/>
      <c r="L65" s="85"/>
      <c r="M65" s="86"/>
      <c r="N65" s="86"/>
      <c r="O65" s="37" t="s">
        <v>235</v>
      </c>
      <c r="P65" s="10">
        <v>0</v>
      </c>
      <c r="Q65" s="10">
        <v>1</v>
      </c>
      <c r="R65" s="86"/>
      <c r="S65" s="86"/>
      <c r="T65" s="86"/>
      <c r="U65" s="211"/>
      <c r="V65" s="103"/>
    </row>
    <row r="66" spans="1:22" s="1" customFormat="1" ht="80.25" customHeight="1">
      <c r="A66" s="125"/>
      <c r="B66" s="131"/>
      <c r="C66" s="102"/>
      <c r="D66" s="102"/>
      <c r="E66" s="102"/>
      <c r="F66" s="115"/>
      <c r="G66" s="88"/>
      <c r="H66" s="117"/>
      <c r="I66" s="114"/>
      <c r="J66" s="102"/>
      <c r="K66" s="93"/>
      <c r="L66" s="85"/>
      <c r="M66" s="86"/>
      <c r="N66" s="86"/>
      <c r="O66" s="37" t="s">
        <v>236</v>
      </c>
      <c r="P66" s="10">
        <v>0</v>
      </c>
      <c r="Q66" s="10">
        <v>1</v>
      </c>
      <c r="R66" s="86"/>
      <c r="S66" s="86"/>
      <c r="T66" s="86"/>
      <c r="U66" s="211"/>
      <c r="V66" s="103"/>
    </row>
    <row r="67" spans="1:22" s="1" customFormat="1" ht="80.25" customHeight="1">
      <c r="A67" s="125"/>
      <c r="B67" s="131"/>
      <c r="C67" s="102"/>
      <c r="D67" s="102"/>
      <c r="E67" s="102"/>
      <c r="F67" s="115"/>
      <c r="G67" s="88"/>
      <c r="H67" s="117"/>
      <c r="I67" s="114"/>
      <c r="J67" s="102"/>
      <c r="K67" s="93"/>
      <c r="L67" s="85"/>
      <c r="M67" s="86"/>
      <c r="N67" s="86"/>
      <c r="O67" s="37" t="s">
        <v>237</v>
      </c>
      <c r="P67" s="10">
        <v>0</v>
      </c>
      <c r="Q67" s="10">
        <v>1</v>
      </c>
      <c r="R67" s="86"/>
      <c r="S67" s="86"/>
      <c r="T67" s="86"/>
      <c r="U67" s="211"/>
      <c r="V67" s="103"/>
    </row>
    <row r="68" spans="1:22" s="1" customFormat="1" ht="80.25" customHeight="1">
      <c r="A68" s="125"/>
      <c r="B68" s="131"/>
      <c r="C68" s="102"/>
      <c r="D68" s="102"/>
      <c r="E68" s="102"/>
      <c r="F68" s="115"/>
      <c r="G68" s="88"/>
      <c r="H68" s="117"/>
      <c r="I68" s="114"/>
      <c r="J68" s="102"/>
      <c r="K68" s="93"/>
      <c r="L68" s="85"/>
      <c r="M68" s="86"/>
      <c r="N68" s="86"/>
      <c r="O68" s="37" t="s">
        <v>238</v>
      </c>
      <c r="P68" s="10">
        <v>0</v>
      </c>
      <c r="Q68" s="10">
        <v>1</v>
      </c>
      <c r="R68" s="86"/>
      <c r="S68" s="86"/>
      <c r="T68" s="86"/>
      <c r="U68" s="211"/>
      <c r="V68" s="103"/>
    </row>
    <row r="69" spans="1:22" s="1" customFormat="1" ht="102.75" customHeight="1">
      <c r="A69" s="125"/>
      <c r="B69" s="131"/>
      <c r="C69" s="102"/>
      <c r="D69" s="102"/>
      <c r="E69" s="102"/>
      <c r="F69" s="115"/>
      <c r="G69" s="88"/>
      <c r="H69" s="117"/>
      <c r="I69" s="114"/>
      <c r="J69" s="102"/>
      <c r="K69" s="93"/>
      <c r="L69" s="85"/>
      <c r="M69" s="86"/>
      <c r="N69" s="86"/>
      <c r="O69" s="37" t="s">
        <v>239</v>
      </c>
      <c r="P69" s="10">
        <v>0</v>
      </c>
      <c r="Q69" s="10">
        <v>1</v>
      </c>
      <c r="R69" s="86"/>
      <c r="S69" s="86"/>
      <c r="T69" s="86"/>
      <c r="U69" s="211"/>
      <c r="V69" s="103"/>
    </row>
    <row r="70" spans="1:22" s="1" customFormat="1" ht="84.75" customHeight="1">
      <c r="A70" s="125"/>
      <c r="B70" s="131"/>
      <c r="C70" s="102">
        <v>16</v>
      </c>
      <c r="D70" s="102" t="s">
        <v>65</v>
      </c>
      <c r="E70" s="102">
        <v>0</v>
      </c>
      <c r="F70" s="115">
        <v>0.8</v>
      </c>
      <c r="G70" s="88"/>
      <c r="H70" s="117"/>
      <c r="I70" s="114" t="s">
        <v>75</v>
      </c>
      <c r="J70" s="102">
        <v>1</v>
      </c>
      <c r="K70" s="93">
        <v>1</v>
      </c>
      <c r="L70" s="85"/>
      <c r="M70" s="86"/>
      <c r="N70" s="86"/>
      <c r="O70" s="37" t="s">
        <v>240</v>
      </c>
      <c r="P70" s="10">
        <v>0</v>
      </c>
      <c r="Q70" s="10">
        <v>1</v>
      </c>
      <c r="R70" s="86"/>
      <c r="S70" s="86"/>
      <c r="T70" s="86"/>
      <c r="U70" s="211"/>
      <c r="V70" s="103"/>
    </row>
    <row r="71" spans="1:22" s="1" customFormat="1" ht="108" customHeight="1">
      <c r="A71" s="125"/>
      <c r="B71" s="131"/>
      <c r="C71" s="102"/>
      <c r="D71" s="102"/>
      <c r="E71" s="102"/>
      <c r="F71" s="115"/>
      <c r="G71" s="88"/>
      <c r="H71" s="117"/>
      <c r="I71" s="114"/>
      <c r="J71" s="102"/>
      <c r="K71" s="93"/>
      <c r="L71" s="85"/>
      <c r="M71" s="86"/>
      <c r="N71" s="86"/>
      <c r="O71" s="37" t="s">
        <v>241</v>
      </c>
      <c r="P71" s="10">
        <v>0</v>
      </c>
      <c r="Q71" s="10">
        <v>1</v>
      </c>
      <c r="R71" s="86"/>
      <c r="S71" s="86"/>
      <c r="T71" s="86"/>
      <c r="U71" s="211"/>
      <c r="V71" s="103"/>
    </row>
    <row r="72" spans="1:22" s="1" customFormat="1" ht="111" customHeight="1">
      <c r="A72" s="125"/>
      <c r="B72" s="131"/>
      <c r="C72" s="102"/>
      <c r="D72" s="102"/>
      <c r="E72" s="102"/>
      <c r="F72" s="115"/>
      <c r="G72" s="88"/>
      <c r="H72" s="117"/>
      <c r="I72" s="114"/>
      <c r="J72" s="102"/>
      <c r="K72" s="93"/>
      <c r="L72" s="85"/>
      <c r="M72" s="86"/>
      <c r="N72" s="86"/>
      <c r="O72" s="37" t="s">
        <v>254</v>
      </c>
      <c r="P72" s="10">
        <v>0.1</v>
      </c>
      <c r="Q72" s="10">
        <v>0.2</v>
      </c>
      <c r="R72" s="86"/>
      <c r="S72" s="86"/>
      <c r="T72" s="86"/>
      <c r="U72" s="211"/>
      <c r="V72" s="103"/>
    </row>
    <row r="73" spans="1:22" s="1" customFormat="1" ht="65.25" customHeight="1">
      <c r="A73" s="125"/>
      <c r="B73" s="131"/>
      <c r="C73" s="102"/>
      <c r="D73" s="102"/>
      <c r="E73" s="102"/>
      <c r="F73" s="115"/>
      <c r="G73" s="88"/>
      <c r="H73" s="117"/>
      <c r="I73" s="114"/>
      <c r="J73" s="102"/>
      <c r="K73" s="93"/>
      <c r="L73" s="85"/>
      <c r="M73" s="86"/>
      <c r="N73" s="86"/>
      <c r="O73" s="37" t="s">
        <v>255</v>
      </c>
      <c r="P73" s="10">
        <v>0.1</v>
      </c>
      <c r="Q73" s="10">
        <v>0.2</v>
      </c>
      <c r="R73" s="86"/>
      <c r="S73" s="86"/>
      <c r="T73" s="86"/>
      <c r="U73" s="211"/>
      <c r="V73" s="103"/>
    </row>
    <row r="74" spans="1:22" s="1" customFormat="1" ht="111.75" customHeight="1">
      <c r="A74" s="125"/>
      <c r="B74" s="131"/>
      <c r="C74" s="102"/>
      <c r="D74" s="102"/>
      <c r="E74" s="102"/>
      <c r="F74" s="115"/>
      <c r="G74" s="88"/>
      <c r="H74" s="118"/>
      <c r="I74" s="114"/>
      <c r="J74" s="102"/>
      <c r="K74" s="93"/>
      <c r="L74" s="85"/>
      <c r="M74" s="86"/>
      <c r="N74" s="86"/>
      <c r="O74" s="37" t="s">
        <v>256</v>
      </c>
      <c r="P74" s="10">
        <v>0.1</v>
      </c>
      <c r="Q74" s="10">
        <v>1</v>
      </c>
      <c r="R74" s="86"/>
      <c r="S74" s="86"/>
      <c r="T74" s="86"/>
      <c r="U74" s="211"/>
      <c r="V74" s="103"/>
    </row>
    <row r="75" spans="1:22" s="1" customFormat="1" ht="30" customHeight="1">
      <c r="A75" s="125"/>
      <c r="B75" s="131"/>
      <c r="C75" s="102">
        <v>16</v>
      </c>
      <c r="D75" s="102" t="s">
        <v>65</v>
      </c>
      <c r="E75" s="102">
        <v>0</v>
      </c>
      <c r="F75" s="115">
        <v>0.8</v>
      </c>
      <c r="G75" s="88"/>
      <c r="H75" s="116" t="s">
        <v>73</v>
      </c>
      <c r="I75" s="114" t="s">
        <v>261</v>
      </c>
      <c r="J75" s="102">
        <v>0</v>
      </c>
      <c r="K75" s="93">
        <v>1</v>
      </c>
      <c r="L75" s="94" t="s">
        <v>196</v>
      </c>
      <c r="M75" s="82" t="s">
        <v>112</v>
      </c>
      <c r="N75" s="82" t="s">
        <v>195</v>
      </c>
      <c r="O75" s="37" t="s">
        <v>130</v>
      </c>
      <c r="P75" s="10">
        <v>0.2</v>
      </c>
      <c r="Q75" s="10">
        <v>0.6</v>
      </c>
      <c r="R75" s="82" t="s">
        <v>301</v>
      </c>
      <c r="S75" s="82" t="s">
        <v>300</v>
      </c>
      <c r="T75" s="82" t="s">
        <v>301</v>
      </c>
      <c r="U75" s="208">
        <f>20000000+729243039</f>
        <v>749243039</v>
      </c>
      <c r="V75" s="104" t="s">
        <v>101</v>
      </c>
    </row>
    <row r="76" spans="1:22" s="1" customFormat="1" ht="58.5" customHeight="1">
      <c r="A76" s="125"/>
      <c r="B76" s="131"/>
      <c r="C76" s="102"/>
      <c r="D76" s="102"/>
      <c r="E76" s="102"/>
      <c r="F76" s="115"/>
      <c r="G76" s="88"/>
      <c r="H76" s="117"/>
      <c r="I76" s="114"/>
      <c r="J76" s="102"/>
      <c r="K76" s="93"/>
      <c r="L76" s="95"/>
      <c r="M76" s="83"/>
      <c r="N76" s="83"/>
      <c r="O76" s="37" t="s">
        <v>153</v>
      </c>
      <c r="P76" s="10">
        <v>0.2</v>
      </c>
      <c r="Q76" s="10">
        <v>0.4</v>
      </c>
      <c r="R76" s="83"/>
      <c r="S76" s="83"/>
      <c r="T76" s="83"/>
      <c r="U76" s="209"/>
      <c r="V76" s="109"/>
    </row>
    <row r="77" spans="1:22" s="1" customFormat="1" ht="69.75" customHeight="1">
      <c r="A77" s="125"/>
      <c r="B77" s="131"/>
      <c r="C77" s="102"/>
      <c r="D77" s="102"/>
      <c r="E77" s="102"/>
      <c r="F77" s="115"/>
      <c r="G77" s="88"/>
      <c r="H77" s="117"/>
      <c r="I77" s="114"/>
      <c r="J77" s="102"/>
      <c r="K77" s="93"/>
      <c r="L77" s="95"/>
      <c r="M77" s="83"/>
      <c r="N77" s="83"/>
      <c r="O77" s="37" t="s">
        <v>154</v>
      </c>
      <c r="P77" s="10">
        <v>0.2</v>
      </c>
      <c r="Q77" s="10">
        <v>0.4</v>
      </c>
      <c r="R77" s="83"/>
      <c r="S77" s="83"/>
      <c r="T77" s="83"/>
      <c r="U77" s="209"/>
      <c r="V77" s="109"/>
    </row>
    <row r="78" spans="1:22" s="1" customFormat="1" ht="49.5" customHeight="1">
      <c r="A78" s="125"/>
      <c r="B78" s="131"/>
      <c r="C78" s="102">
        <v>16</v>
      </c>
      <c r="D78" s="102" t="s">
        <v>65</v>
      </c>
      <c r="E78" s="102">
        <v>0</v>
      </c>
      <c r="F78" s="115">
        <v>0.7</v>
      </c>
      <c r="G78" s="88"/>
      <c r="H78" s="117"/>
      <c r="I78" s="114" t="s">
        <v>76</v>
      </c>
      <c r="J78" s="102">
        <v>0</v>
      </c>
      <c r="K78" s="93">
        <v>1</v>
      </c>
      <c r="L78" s="95"/>
      <c r="M78" s="83"/>
      <c r="N78" s="83"/>
      <c r="O78" s="37" t="s">
        <v>130</v>
      </c>
      <c r="P78" s="10">
        <v>0.2</v>
      </c>
      <c r="Q78" s="10">
        <v>0.6</v>
      </c>
      <c r="R78" s="83"/>
      <c r="S78" s="83"/>
      <c r="T78" s="83"/>
      <c r="U78" s="209"/>
      <c r="V78" s="109"/>
    </row>
    <row r="79" spans="1:22" s="1" customFormat="1" ht="45" customHeight="1">
      <c r="A79" s="125"/>
      <c r="B79" s="131"/>
      <c r="C79" s="102"/>
      <c r="D79" s="102"/>
      <c r="E79" s="102"/>
      <c r="F79" s="115"/>
      <c r="G79" s="88"/>
      <c r="H79" s="117"/>
      <c r="I79" s="114"/>
      <c r="J79" s="102"/>
      <c r="K79" s="93"/>
      <c r="L79" s="95"/>
      <c r="M79" s="83"/>
      <c r="N79" s="83"/>
      <c r="O79" s="37" t="s">
        <v>152</v>
      </c>
      <c r="P79" s="10">
        <v>0.2</v>
      </c>
      <c r="Q79" s="10">
        <v>0.4</v>
      </c>
      <c r="R79" s="83"/>
      <c r="S79" s="83"/>
      <c r="T79" s="83"/>
      <c r="U79" s="209"/>
      <c r="V79" s="109"/>
    </row>
    <row r="80" spans="1:22" s="1" customFormat="1" ht="65.25" customHeight="1">
      <c r="A80" s="125"/>
      <c r="B80" s="131"/>
      <c r="C80" s="102"/>
      <c r="D80" s="102"/>
      <c r="E80" s="102"/>
      <c r="F80" s="115"/>
      <c r="G80" s="88"/>
      <c r="H80" s="117"/>
      <c r="I80" s="114"/>
      <c r="J80" s="102"/>
      <c r="K80" s="93"/>
      <c r="L80" s="95"/>
      <c r="M80" s="83"/>
      <c r="N80" s="83"/>
      <c r="O80" s="37" t="s">
        <v>127</v>
      </c>
      <c r="P80" s="10">
        <v>0.2</v>
      </c>
      <c r="Q80" s="10">
        <v>0.4</v>
      </c>
      <c r="R80" s="83"/>
      <c r="S80" s="83"/>
      <c r="T80" s="83"/>
      <c r="U80" s="209"/>
      <c r="V80" s="109"/>
    </row>
    <row r="81" spans="1:22" s="1" customFormat="1" ht="45" customHeight="1">
      <c r="A81" s="125"/>
      <c r="B81" s="131"/>
      <c r="C81" s="87">
        <v>16</v>
      </c>
      <c r="D81" s="87" t="s">
        <v>65</v>
      </c>
      <c r="E81" s="87">
        <v>0</v>
      </c>
      <c r="F81" s="90">
        <v>0.9</v>
      </c>
      <c r="G81" s="88"/>
      <c r="H81" s="117"/>
      <c r="I81" s="116" t="s">
        <v>77</v>
      </c>
      <c r="J81" s="87">
        <v>0</v>
      </c>
      <c r="K81" s="119">
        <v>1</v>
      </c>
      <c r="L81" s="95"/>
      <c r="M81" s="83"/>
      <c r="N81" s="83"/>
      <c r="O81" s="37" t="s">
        <v>130</v>
      </c>
      <c r="P81" s="10">
        <v>0.1</v>
      </c>
      <c r="Q81" s="10">
        <v>0.2</v>
      </c>
      <c r="R81" s="83"/>
      <c r="S81" s="83"/>
      <c r="T81" s="83"/>
      <c r="U81" s="209"/>
      <c r="V81" s="109"/>
    </row>
    <row r="82" spans="1:22" s="1" customFormat="1" ht="54.75" customHeight="1">
      <c r="A82" s="125"/>
      <c r="B82" s="131"/>
      <c r="C82" s="88"/>
      <c r="D82" s="88"/>
      <c r="E82" s="88"/>
      <c r="F82" s="91"/>
      <c r="G82" s="88"/>
      <c r="H82" s="117"/>
      <c r="I82" s="117"/>
      <c r="J82" s="88"/>
      <c r="K82" s="120"/>
      <c r="L82" s="95"/>
      <c r="M82" s="83"/>
      <c r="N82" s="83"/>
      <c r="O82" s="37" t="s">
        <v>151</v>
      </c>
      <c r="P82" s="10">
        <v>0.1</v>
      </c>
      <c r="Q82" s="10">
        <v>0.2</v>
      </c>
      <c r="R82" s="83"/>
      <c r="S82" s="83"/>
      <c r="T82" s="83"/>
      <c r="U82" s="209"/>
      <c r="V82" s="109"/>
    </row>
    <row r="83" spans="1:22" s="1" customFormat="1" ht="71.25" customHeight="1">
      <c r="A83" s="125"/>
      <c r="B83" s="131"/>
      <c r="C83" s="88"/>
      <c r="D83" s="88"/>
      <c r="E83" s="88"/>
      <c r="F83" s="91"/>
      <c r="G83" s="88"/>
      <c r="H83" s="117"/>
      <c r="I83" s="117"/>
      <c r="J83" s="88"/>
      <c r="K83" s="120"/>
      <c r="L83" s="95"/>
      <c r="M83" s="83"/>
      <c r="N83" s="83"/>
      <c r="O83" s="37" t="s">
        <v>127</v>
      </c>
      <c r="P83" s="10">
        <v>0.1</v>
      </c>
      <c r="Q83" s="10">
        <v>0.2</v>
      </c>
      <c r="R83" s="83"/>
      <c r="S83" s="83"/>
      <c r="T83" s="83"/>
      <c r="U83" s="209"/>
      <c r="V83" s="109"/>
    </row>
    <row r="84" spans="1:22" s="1" customFormat="1" ht="66" customHeight="1">
      <c r="A84" s="125"/>
      <c r="B84" s="131"/>
      <c r="C84" s="88"/>
      <c r="D84" s="88"/>
      <c r="E84" s="88"/>
      <c r="F84" s="91"/>
      <c r="G84" s="88"/>
      <c r="H84" s="117"/>
      <c r="I84" s="117"/>
      <c r="J84" s="88"/>
      <c r="K84" s="120"/>
      <c r="L84" s="95"/>
      <c r="M84" s="83"/>
      <c r="N84" s="83"/>
      <c r="O84" s="37" t="s">
        <v>128</v>
      </c>
      <c r="P84" s="10">
        <v>0.1</v>
      </c>
      <c r="Q84" s="10">
        <v>0.2</v>
      </c>
      <c r="R84" s="83"/>
      <c r="S84" s="83"/>
      <c r="T84" s="83"/>
      <c r="U84" s="209"/>
      <c r="V84" s="109"/>
    </row>
    <row r="85" spans="1:22" s="1" customFormat="1" ht="45" customHeight="1">
      <c r="A85" s="125"/>
      <c r="B85" s="131"/>
      <c r="C85" s="88"/>
      <c r="D85" s="88"/>
      <c r="E85" s="88"/>
      <c r="F85" s="91"/>
      <c r="G85" s="88"/>
      <c r="H85" s="117"/>
      <c r="I85" s="117"/>
      <c r="J85" s="88"/>
      <c r="K85" s="120"/>
      <c r="L85" s="95"/>
      <c r="M85" s="83"/>
      <c r="N85" s="83"/>
      <c r="O85" s="37" t="s">
        <v>129</v>
      </c>
      <c r="P85" s="10">
        <v>0.1</v>
      </c>
      <c r="Q85" s="10">
        <v>0.2</v>
      </c>
      <c r="R85" s="83"/>
      <c r="S85" s="83"/>
      <c r="T85" s="83"/>
      <c r="U85" s="209"/>
      <c r="V85" s="109"/>
    </row>
    <row r="86" spans="1:22" s="1" customFormat="1" ht="45" customHeight="1">
      <c r="A86" s="125"/>
      <c r="B86" s="132"/>
      <c r="C86" s="89"/>
      <c r="D86" s="89"/>
      <c r="E86" s="89"/>
      <c r="F86" s="92"/>
      <c r="G86" s="89"/>
      <c r="H86" s="118"/>
      <c r="I86" s="118"/>
      <c r="J86" s="89"/>
      <c r="K86" s="121"/>
      <c r="L86" s="96"/>
      <c r="M86" s="84"/>
      <c r="N86" s="84"/>
      <c r="O86" s="37" t="s">
        <v>286</v>
      </c>
      <c r="P86" s="31">
        <v>0</v>
      </c>
      <c r="Q86" s="31">
        <v>0</v>
      </c>
      <c r="R86" s="84"/>
      <c r="S86" s="84"/>
      <c r="T86" s="84"/>
      <c r="U86" s="210"/>
      <c r="V86" s="105"/>
    </row>
    <row r="87" spans="1:22" s="1" customFormat="1" ht="72" customHeight="1">
      <c r="A87" s="125"/>
      <c r="B87" s="45" t="s">
        <v>31</v>
      </c>
      <c r="C87" s="9" t="s">
        <v>32</v>
      </c>
      <c r="D87" s="41" t="s">
        <v>33</v>
      </c>
      <c r="E87" s="11">
        <v>0.3</v>
      </c>
      <c r="F87" s="11">
        <v>0.7</v>
      </c>
      <c r="G87" s="46" t="s">
        <v>78</v>
      </c>
      <c r="H87" s="42" t="s">
        <v>79</v>
      </c>
      <c r="I87" s="42" t="s">
        <v>80</v>
      </c>
      <c r="J87" s="9">
        <v>0</v>
      </c>
      <c r="K87" s="39">
        <v>1</v>
      </c>
      <c r="L87" s="30" t="s">
        <v>262</v>
      </c>
      <c r="M87" s="8" t="s">
        <v>113</v>
      </c>
      <c r="N87" s="8" t="s">
        <v>257</v>
      </c>
      <c r="O87" s="37" t="s">
        <v>242</v>
      </c>
      <c r="P87" s="8">
        <v>0</v>
      </c>
      <c r="Q87" s="8">
        <v>0.5</v>
      </c>
      <c r="R87" s="8" t="s">
        <v>296</v>
      </c>
      <c r="S87" s="8" t="s">
        <v>302</v>
      </c>
      <c r="T87" s="8" t="s">
        <v>296</v>
      </c>
      <c r="U87" s="215">
        <f>27000000</f>
        <v>27000000</v>
      </c>
      <c r="V87" s="34" t="s">
        <v>101</v>
      </c>
    </row>
    <row r="88" spans="1:22" s="1" customFormat="1" ht="108.75" customHeight="1">
      <c r="A88" s="97" t="s">
        <v>81</v>
      </c>
      <c r="B88" s="130" t="s">
        <v>82</v>
      </c>
      <c r="C88" s="87">
        <v>11</v>
      </c>
      <c r="D88" s="87" t="s">
        <v>83</v>
      </c>
      <c r="E88" s="90">
        <v>1</v>
      </c>
      <c r="F88" s="90">
        <v>1</v>
      </c>
      <c r="G88" s="87" t="s">
        <v>84</v>
      </c>
      <c r="H88" s="87" t="s">
        <v>85</v>
      </c>
      <c r="I88" s="82" t="s">
        <v>86</v>
      </c>
      <c r="J88" s="90">
        <v>1</v>
      </c>
      <c r="K88" s="99">
        <v>1</v>
      </c>
      <c r="L88" s="85" t="s">
        <v>197</v>
      </c>
      <c r="M88" s="86" t="s">
        <v>114</v>
      </c>
      <c r="N88" s="86" t="s">
        <v>204</v>
      </c>
      <c r="O88" s="37" t="s">
        <v>330</v>
      </c>
      <c r="P88" s="10">
        <v>1</v>
      </c>
      <c r="Q88" s="10">
        <v>1</v>
      </c>
      <c r="R88" s="86" t="s">
        <v>324</v>
      </c>
      <c r="S88" s="86" t="s">
        <v>322</v>
      </c>
      <c r="T88" s="86" t="s">
        <v>324</v>
      </c>
      <c r="U88" s="211">
        <f>12000000+8000000+10000000+20000000+13000000+30000000+298331180+85000000+23668820</f>
        <v>500000000</v>
      </c>
      <c r="V88" s="103" t="s">
        <v>100</v>
      </c>
    </row>
    <row r="89" spans="1:22" s="1" customFormat="1" ht="109.5" customHeight="1">
      <c r="A89" s="98"/>
      <c r="B89" s="131"/>
      <c r="C89" s="88"/>
      <c r="D89" s="88"/>
      <c r="E89" s="91"/>
      <c r="F89" s="91"/>
      <c r="G89" s="88"/>
      <c r="H89" s="88"/>
      <c r="I89" s="83"/>
      <c r="J89" s="91"/>
      <c r="K89" s="100"/>
      <c r="L89" s="85"/>
      <c r="M89" s="86"/>
      <c r="N89" s="86"/>
      <c r="O89" s="37" t="s">
        <v>212</v>
      </c>
      <c r="P89" s="8">
        <v>4</v>
      </c>
      <c r="Q89" s="8">
        <v>4</v>
      </c>
      <c r="R89" s="86"/>
      <c r="S89" s="86"/>
      <c r="T89" s="86"/>
      <c r="U89" s="211"/>
      <c r="V89" s="103"/>
    </row>
    <row r="90" spans="1:22" s="1" customFormat="1" ht="90" customHeight="1">
      <c r="A90" s="98"/>
      <c r="B90" s="131"/>
      <c r="C90" s="88"/>
      <c r="D90" s="88"/>
      <c r="E90" s="91"/>
      <c r="F90" s="91"/>
      <c r="G90" s="88"/>
      <c r="H90" s="88"/>
      <c r="I90" s="83"/>
      <c r="J90" s="91"/>
      <c r="K90" s="100"/>
      <c r="L90" s="85"/>
      <c r="M90" s="86"/>
      <c r="N90" s="86"/>
      <c r="O90" s="37" t="s">
        <v>325</v>
      </c>
      <c r="P90" s="8">
        <v>1</v>
      </c>
      <c r="Q90" s="8">
        <v>1</v>
      </c>
      <c r="R90" s="86"/>
      <c r="S90" s="86"/>
      <c r="T90" s="86"/>
      <c r="U90" s="211"/>
      <c r="V90" s="103"/>
    </row>
    <row r="91" spans="1:22" s="1" customFormat="1" ht="73.5" customHeight="1">
      <c r="A91" s="98"/>
      <c r="B91" s="131"/>
      <c r="C91" s="88"/>
      <c r="D91" s="88"/>
      <c r="E91" s="91"/>
      <c r="F91" s="91"/>
      <c r="G91" s="88"/>
      <c r="H91" s="88"/>
      <c r="I91" s="83"/>
      <c r="J91" s="91"/>
      <c r="K91" s="100"/>
      <c r="L91" s="85"/>
      <c r="M91" s="86"/>
      <c r="N91" s="86"/>
      <c r="O91" s="37" t="s">
        <v>326</v>
      </c>
      <c r="P91" s="8">
        <v>4</v>
      </c>
      <c r="Q91" s="8">
        <v>4</v>
      </c>
      <c r="R91" s="86"/>
      <c r="S91" s="86"/>
      <c r="T91" s="86"/>
      <c r="U91" s="211"/>
      <c r="V91" s="103"/>
    </row>
    <row r="92" spans="1:22" s="1" customFormat="1" ht="144.75" customHeight="1">
      <c r="A92" s="98"/>
      <c r="B92" s="131"/>
      <c r="C92" s="88"/>
      <c r="D92" s="88"/>
      <c r="E92" s="91"/>
      <c r="F92" s="91"/>
      <c r="G92" s="88"/>
      <c r="H92" s="88"/>
      <c r="I92" s="83"/>
      <c r="J92" s="91"/>
      <c r="K92" s="100"/>
      <c r="L92" s="85"/>
      <c r="M92" s="86"/>
      <c r="N92" s="86"/>
      <c r="O92" s="37" t="s">
        <v>331</v>
      </c>
      <c r="P92" s="31">
        <v>4</v>
      </c>
      <c r="Q92" s="31">
        <v>4</v>
      </c>
      <c r="R92" s="86"/>
      <c r="S92" s="86"/>
      <c r="T92" s="86"/>
      <c r="U92" s="211"/>
      <c r="V92" s="103"/>
    </row>
    <row r="93" spans="1:22" s="1" customFormat="1" ht="112.5" customHeight="1">
      <c r="A93" s="98"/>
      <c r="B93" s="131"/>
      <c r="C93" s="88"/>
      <c r="D93" s="88"/>
      <c r="E93" s="91"/>
      <c r="F93" s="91"/>
      <c r="G93" s="88"/>
      <c r="H93" s="88"/>
      <c r="I93" s="83"/>
      <c r="J93" s="91"/>
      <c r="K93" s="100"/>
      <c r="L93" s="85"/>
      <c r="M93" s="86"/>
      <c r="N93" s="86"/>
      <c r="O93" s="37" t="s">
        <v>327</v>
      </c>
      <c r="P93" s="10">
        <v>1</v>
      </c>
      <c r="Q93" s="10">
        <v>1</v>
      </c>
      <c r="R93" s="86"/>
      <c r="S93" s="86"/>
      <c r="T93" s="86"/>
      <c r="U93" s="211"/>
      <c r="V93" s="103"/>
    </row>
    <row r="94" spans="1:22" s="1" customFormat="1" ht="118.5" customHeight="1">
      <c r="A94" s="98"/>
      <c r="B94" s="131"/>
      <c r="C94" s="88"/>
      <c r="D94" s="88"/>
      <c r="E94" s="91"/>
      <c r="F94" s="91"/>
      <c r="G94" s="88"/>
      <c r="H94" s="88"/>
      <c r="I94" s="83"/>
      <c r="J94" s="91"/>
      <c r="K94" s="100"/>
      <c r="L94" s="85"/>
      <c r="M94" s="86"/>
      <c r="N94" s="86"/>
      <c r="O94" s="37" t="s">
        <v>332</v>
      </c>
      <c r="P94" s="10">
        <v>1</v>
      </c>
      <c r="Q94" s="10">
        <v>1</v>
      </c>
      <c r="R94" s="86"/>
      <c r="S94" s="86"/>
      <c r="T94" s="86"/>
      <c r="U94" s="211"/>
      <c r="V94" s="103"/>
    </row>
    <row r="95" spans="1:22" s="1" customFormat="1" ht="73.5" customHeight="1">
      <c r="A95" s="98"/>
      <c r="B95" s="131"/>
      <c r="C95" s="89"/>
      <c r="D95" s="89"/>
      <c r="E95" s="92"/>
      <c r="F95" s="92"/>
      <c r="G95" s="88"/>
      <c r="H95" s="89"/>
      <c r="I95" s="84"/>
      <c r="J95" s="92"/>
      <c r="K95" s="101"/>
      <c r="L95" s="85"/>
      <c r="M95" s="86"/>
      <c r="N95" s="86"/>
      <c r="O95" s="37" t="s">
        <v>213</v>
      </c>
      <c r="P95" s="10">
        <v>1</v>
      </c>
      <c r="Q95" s="10">
        <v>1</v>
      </c>
      <c r="R95" s="86"/>
      <c r="S95" s="86"/>
      <c r="T95" s="86"/>
      <c r="U95" s="211"/>
      <c r="V95" s="103"/>
    </row>
    <row r="96" spans="1:22" s="1" customFormat="1" ht="140.25" customHeight="1">
      <c r="A96" s="98"/>
      <c r="B96" s="131"/>
      <c r="C96" s="87">
        <v>11</v>
      </c>
      <c r="D96" s="87" t="s">
        <v>83</v>
      </c>
      <c r="E96" s="90">
        <v>1</v>
      </c>
      <c r="F96" s="90">
        <v>1</v>
      </c>
      <c r="G96" s="88"/>
      <c r="H96" s="87" t="s">
        <v>87</v>
      </c>
      <c r="I96" s="82" t="s">
        <v>88</v>
      </c>
      <c r="J96" s="90">
        <v>1</v>
      </c>
      <c r="K96" s="99">
        <v>1</v>
      </c>
      <c r="L96" s="85"/>
      <c r="M96" s="86"/>
      <c r="N96" s="86"/>
      <c r="O96" s="37" t="s">
        <v>214</v>
      </c>
      <c r="P96" s="8">
        <v>7</v>
      </c>
      <c r="Q96" s="8">
        <v>7</v>
      </c>
      <c r="R96" s="86"/>
      <c r="S96" s="86"/>
      <c r="T96" s="86"/>
      <c r="U96" s="211"/>
      <c r="V96" s="103"/>
    </row>
    <row r="97" spans="1:22" s="1" customFormat="1" ht="50.25" customHeight="1">
      <c r="A97" s="98"/>
      <c r="B97" s="131"/>
      <c r="C97" s="88"/>
      <c r="D97" s="88"/>
      <c r="E97" s="91"/>
      <c r="F97" s="91"/>
      <c r="G97" s="88"/>
      <c r="H97" s="88"/>
      <c r="I97" s="83"/>
      <c r="J97" s="91"/>
      <c r="K97" s="100"/>
      <c r="L97" s="85"/>
      <c r="M97" s="86"/>
      <c r="N97" s="86"/>
      <c r="O97" s="37" t="s">
        <v>221</v>
      </c>
      <c r="P97" s="8">
        <v>1</v>
      </c>
      <c r="Q97" s="8">
        <v>1</v>
      </c>
      <c r="R97" s="86"/>
      <c r="S97" s="86"/>
      <c r="T97" s="86"/>
      <c r="U97" s="211"/>
      <c r="V97" s="103"/>
    </row>
    <row r="98" spans="1:22" s="1" customFormat="1" ht="111.75" customHeight="1">
      <c r="A98" s="98"/>
      <c r="B98" s="131"/>
      <c r="C98" s="88"/>
      <c r="D98" s="88"/>
      <c r="E98" s="91"/>
      <c r="F98" s="91"/>
      <c r="G98" s="88"/>
      <c r="H98" s="88"/>
      <c r="I98" s="83"/>
      <c r="J98" s="91"/>
      <c r="K98" s="100"/>
      <c r="L98" s="85"/>
      <c r="M98" s="86"/>
      <c r="N98" s="86"/>
      <c r="O98" s="37" t="s">
        <v>328</v>
      </c>
      <c r="P98" s="8">
        <v>4</v>
      </c>
      <c r="Q98" s="8">
        <v>4</v>
      </c>
      <c r="R98" s="86"/>
      <c r="S98" s="86"/>
      <c r="T98" s="86"/>
      <c r="U98" s="211"/>
      <c r="V98" s="103"/>
    </row>
    <row r="99" spans="1:22" s="1" customFormat="1" ht="81" customHeight="1">
      <c r="A99" s="98"/>
      <c r="B99" s="131"/>
      <c r="C99" s="87">
        <v>11</v>
      </c>
      <c r="D99" s="87" t="s">
        <v>83</v>
      </c>
      <c r="E99" s="90">
        <v>1</v>
      </c>
      <c r="F99" s="90">
        <v>1</v>
      </c>
      <c r="G99" s="88"/>
      <c r="H99" s="87" t="s">
        <v>89</v>
      </c>
      <c r="I99" s="82" t="s">
        <v>290</v>
      </c>
      <c r="J99" s="90">
        <v>1</v>
      </c>
      <c r="K99" s="99">
        <v>1</v>
      </c>
      <c r="L99" s="85"/>
      <c r="M99" s="86"/>
      <c r="N99" s="86"/>
      <c r="O99" s="37" t="s">
        <v>222</v>
      </c>
      <c r="P99" s="10">
        <v>1</v>
      </c>
      <c r="Q99" s="10">
        <v>1</v>
      </c>
      <c r="R99" s="86"/>
      <c r="S99" s="86"/>
      <c r="T99" s="86"/>
      <c r="U99" s="211"/>
      <c r="V99" s="103"/>
    </row>
    <row r="100" spans="1:22" s="1" customFormat="1" ht="44.25" customHeight="1">
      <c r="A100" s="98"/>
      <c r="B100" s="131"/>
      <c r="C100" s="88"/>
      <c r="D100" s="88"/>
      <c r="E100" s="91"/>
      <c r="F100" s="91"/>
      <c r="G100" s="88"/>
      <c r="H100" s="88"/>
      <c r="I100" s="83"/>
      <c r="J100" s="91"/>
      <c r="K100" s="100"/>
      <c r="L100" s="85"/>
      <c r="M100" s="86"/>
      <c r="N100" s="86"/>
      <c r="O100" s="37" t="s">
        <v>274</v>
      </c>
      <c r="P100" s="10">
        <v>1</v>
      </c>
      <c r="Q100" s="10">
        <v>1</v>
      </c>
      <c r="R100" s="86"/>
      <c r="S100" s="86"/>
      <c r="T100" s="86"/>
      <c r="U100" s="211"/>
      <c r="V100" s="103"/>
    </row>
    <row r="101" spans="1:22" s="1" customFormat="1" ht="118.5" customHeight="1">
      <c r="A101" s="98"/>
      <c r="B101" s="131"/>
      <c r="C101" s="88"/>
      <c r="D101" s="88"/>
      <c r="E101" s="91"/>
      <c r="F101" s="91"/>
      <c r="G101" s="88"/>
      <c r="H101" s="88"/>
      <c r="I101" s="83"/>
      <c r="J101" s="91"/>
      <c r="K101" s="100"/>
      <c r="L101" s="85"/>
      <c r="M101" s="86"/>
      <c r="N101" s="86"/>
      <c r="O101" s="37" t="s">
        <v>333</v>
      </c>
      <c r="P101" s="10">
        <v>1</v>
      </c>
      <c r="Q101" s="10">
        <v>1</v>
      </c>
      <c r="R101" s="86"/>
      <c r="S101" s="86"/>
      <c r="T101" s="86"/>
      <c r="U101" s="211"/>
      <c r="V101" s="103"/>
    </row>
    <row r="102" spans="1:22" s="1" customFormat="1" ht="126" customHeight="1">
      <c r="A102" s="98"/>
      <c r="B102" s="131"/>
      <c r="C102" s="88"/>
      <c r="D102" s="88"/>
      <c r="E102" s="91"/>
      <c r="F102" s="91"/>
      <c r="G102" s="88"/>
      <c r="H102" s="88"/>
      <c r="I102" s="83"/>
      <c r="J102" s="91"/>
      <c r="K102" s="100"/>
      <c r="L102" s="85"/>
      <c r="M102" s="86"/>
      <c r="N102" s="86"/>
      <c r="O102" s="37" t="s">
        <v>334</v>
      </c>
      <c r="P102" s="10">
        <v>1</v>
      </c>
      <c r="Q102" s="10">
        <v>1</v>
      </c>
      <c r="R102" s="86"/>
      <c r="S102" s="86"/>
      <c r="T102" s="86"/>
      <c r="U102" s="211"/>
      <c r="V102" s="103"/>
    </row>
    <row r="103" spans="1:22" s="1" customFormat="1" ht="97.5" customHeight="1">
      <c r="A103" s="98"/>
      <c r="B103" s="131"/>
      <c r="C103" s="88"/>
      <c r="D103" s="88"/>
      <c r="E103" s="91"/>
      <c r="F103" s="91"/>
      <c r="G103" s="88"/>
      <c r="H103" s="88"/>
      <c r="I103" s="83"/>
      <c r="J103" s="91"/>
      <c r="K103" s="100"/>
      <c r="L103" s="85"/>
      <c r="M103" s="86"/>
      <c r="N103" s="86"/>
      <c r="O103" s="37" t="s">
        <v>275</v>
      </c>
      <c r="P103" s="10">
        <v>1</v>
      </c>
      <c r="Q103" s="10">
        <v>1</v>
      </c>
      <c r="R103" s="86"/>
      <c r="S103" s="86"/>
      <c r="T103" s="86"/>
      <c r="U103" s="211"/>
      <c r="V103" s="103"/>
    </row>
    <row r="104" spans="1:22" s="1" customFormat="1" ht="139.5" customHeight="1">
      <c r="A104" s="98"/>
      <c r="B104" s="131"/>
      <c r="C104" s="88"/>
      <c r="D104" s="88"/>
      <c r="E104" s="91"/>
      <c r="F104" s="91"/>
      <c r="G104" s="88"/>
      <c r="H104" s="88"/>
      <c r="I104" s="83"/>
      <c r="J104" s="91"/>
      <c r="K104" s="100"/>
      <c r="L104" s="85"/>
      <c r="M104" s="86"/>
      <c r="N104" s="86"/>
      <c r="O104" s="37" t="s">
        <v>276</v>
      </c>
      <c r="P104" s="10">
        <v>1</v>
      </c>
      <c r="Q104" s="10">
        <v>1</v>
      </c>
      <c r="R104" s="86"/>
      <c r="S104" s="86"/>
      <c r="T104" s="86"/>
      <c r="U104" s="211"/>
      <c r="V104" s="103"/>
    </row>
    <row r="105" spans="1:22" s="1" customFormat="1" ht="103.5" customHeight="1">
      <c r="A105" s="98"/>
      <c r="B105" s="131"/>
      <c r="C105" s="89"/>
      <c r="D105" s="89"/>
      <c r="E105" s="92"/>
      <c r="F105" s="92"/>
      <c r="G105" s="88"/>
      <c r="H105" s="89"/>
      <c r="I105" s="84"/>
      <c r="J105" s="92"/>
      <c r="K105" s="101"/>
      <c r="L105" s="85"/>
      <c r="M105" s="86"/>
      <c r="N105" s="86"/>
      <c r="O105" s="37" t="s">
        <v>329</v>
      </c>
      <c r="P105" s="10">
        <v>1</v>
      </c>
      <c r="Q105" s="10">
        <v>1</v>
      </c>
      <c r="R105" s="86"/>
      <c r="S105" s="86"/>
      <c r="T105" s="86"/>
      <c r="U105" s="211"/>
      <c r="V105" s="103"/>
    </row>
    <row r="106" spans="1:22" s="1" customFormat="1" ht="108.75" customHeight="1">
      <c r="A106" s="98"/>
      <c r="B106" s="131"/>
      <c r="C106" s="87">
        <v>11</v>
      </c>
      <c r="D106" s="87" t="s">
        <v>83</v>
      </c>
      <c r="E106" s="90">
        <v>1</v>
      </c>
      <c r="F106" s="90">
        <v>1</v>
      </c>
      <c r="G106" s="88"/>
      <c r="H106" s="87" t="s">
        <v>90</v>
      </c>
      <c r="I106" s="82" t="s">
        <v>91</v>
      </c>
      <c r="J106" s="90">
        <v>1</v>
      </c>
      <c r="K106" s="99">
        <v>1</v>
      </c>
      <c r="L106" s="85" t="s">
        <v>199</v>
      </c>
      <c r="M106" s="86" t="s">
        <v>115</v>
      </c>
      <c r="N106" s="86" t="s">
        <v>198</v>
      </c>
      <c r="O106" s="47" t="s">
        <v>336</v>
      </c>
      <c r="P106" s="10">
        <v>1</v>
      </c>
      <c r="Q106" s="10">
        <v>1</v>
      </c>
      <c r="R106" s="86" t="s">
        <v>296</v>
      </c>
      <c r="S106" s="86" t="s">
        <v>323</v>
      </c>
      <c r="T106" s="86" t="s">
        <v>296</v>
      </c>
      <c r="U106" s="211">
        <f>20000000+80000000</f>
        <v>100000000</v>
      </c>
      <c r="V106" s="103" t="s">
        <v>100</v>
      </c>
    </row>
    <row r="107" spans="1:22" s="1" customFormat="1" ht="106.5" customHeight="1">
      <c r="A107" s="98"/>
      <c r="B107" s="131"/>
      <c r="C107" s="88"/>
      <c r="D107" s="88"/>
      <c r="E107" s="91"/>
      <c r="F107" s="91"/>
      <c r="G107" s="88"/>
      <c r="H107" s="88"/>
      <c r="I107" s="83"/>
      <c r="J107" s="91"/>
      <c r="K107" s="100"/>
      <c r="L107" s="85"/>
      <c r="M107" s="86"/>
      <c r="N107" s="86"/>
      <c r="O107" s="47" t="s">
        <v>337</v>
      </c>
      <c r="P107" s="8">
        <v>4</v>
      </c>
      <c r="Q107" s="8">
        <v>4</v>
      </c>
      <c r="R107" s="86"/>
      <c r="S107" s="86"/>
      <c r="T107" s="86"/>
      <c r="U107" s="211"/>
      <c r="V107" s="103"/>
    </row>
    <row r="108" spans="1:22" s="1" customFormat="1" ht="120.75" customHeight="1">
      <c r="A108" s="98"/>
      <c r="B108" s="131"/>
      <c r="C108" s="88"/>
      <c r="D108" s="88"/>
      <c r="E108" s="91"/>
      <c r="F108" s="91"/>
      <c r="G108" s="88"/>
      <c r="H108" s="88"/>
      <c r="I108" s="83"/>
      <c r="J108" s="91"/>
      <c r="K108" s="100"/>
      <c r="L108" s="85"/>
      <c r="M108" s="86"/>
      <c r="N108" s="86"/>
      <c r="O108" s="47" t="s">
        <v>338</v>
      </c>
      <c r="P108" s="8">
        <v>4</v>
      </c>
      <c r="Q108" s="8">
        <v>4</v>
      </c>
      <c r="R108" s="86"/>
      <c r="S108" s="86"/>
      <c r="T108" s="86"/>
      <c r="U108" s="211"/>
      <c r="V108" s="103"/>
    </row>
    <row r="109" spans="1:22" s="1" customFormat="1" ht="78.75" customHeight="1">
      <c r="A109" s="98"/>
      <c r="B109" s="131"/>
      <c r="C109" s="89"/>
      <c r="D109" s="89"/>
      <c r="E109" s="92"/>
      <c r="F109" s="92"/>
      <c r="G109" s="89"/>
      <c r="H109" s="89"/>
      <c r="I109" s="84"/>
      <c r="J109" s="92"/>
      <c r="K109" s="101"/>
      <c r="L109" s="85"/>
      <c r="M109" s="86"/>
      <c r="N109" s="86"/>
      <c r="O109" s="47" t="s">
        <v>339</v>
      </c>
      <c r="P109" s="10">
        <v>1</v>
      </c>
      <c r="Q109" s="10">
        <v>1</v>
      </c>
      <c r="R109" s="86"/>
      <c r="S109" s="86"/>
      <c r="T109" s="86"/>
      <c r="U109" s="211"/>
      <c r="V109" s="103"/>
    </row>
    <row r="110" spans="1:22" s="1" customFormat="1" ht="72.75" customHeight="1">
      <c r="A110" s="98"/>
      <c r="B110" s="131"/>
      <c r="C110" s="87">
        <v>11</v>
      </c>
      <c r="D110" s="87" t="s">
        <v>83</v>
      </c>
      <c r="E110" s="90">
        <v>1</v>
      </c>
      <c r="F110" s="90">
        <v>1</v>
      </c>
      <c r="G110" s="87" t="s">
        <v>84</v>
      </c>
      <c r="H110" s="87" t="s">
        <v>203</v>
      </c>
      <c r="I110" s="87" t="s">
        <v>202</v>
      </c>
      <c r="J110" s="90">
        <v>1</v>
      </c>
      <c r="K110" s="99">
        <v>1</v>
      </c>
      <c r="L110" s="94" t="s">
        <v>201</v>
      </c>
      <c r="M110" s="82" t="s">
        <v>161</v>
      </c>
      <c r="N110" s="82" t="s">
        <v>200</v>
      </c>
      <c r="O110" s="47" t="s">
        <v>215</v>
      </c>
      <c r="P110" s="10">
        <v>1</v>
      </c>
      <c r="Q110" s="10">
        <v>1</v>
      </c>
      <c r="R110" s="82" t="s">
        <v>304</v>
      </c>
      <c r="S110" s="82" t="s">
        <v>303</v>
      </c>
      <c r="T110" s="82" t="s">
        <v>304</v>
      </c>
      <c r="U110" s="208">
        <f>191000000+60000000</f>
        <v>251000000</v>
      </c>
      <c r="V110" s="104" t="s">
        <v>101</v>
      </c>
    </row>
    <row r="111" spans="1:22" s="1" customFormat="1" ht="78" customHeight="1">
      <c r="A111" s="98"/>
      <c r="B111" s="131"/>
      <c r="C111" s="88"/>
      <c r="D111" s="88"/>
      <c r="E111" s="91"/>
      <c r="F111" s="91"/>
      <c r="G111" s="88"/>
      <c r="H111" s="88"/>
      <c r="I111" s="88"/>
      <c r="J111" s="91"/>
      <c r="K111" s="100"/>
      <c r="L111" s="95"/>
      <c r="M111" s="83"/>
      <c r="N111" s="83"/>
      <c r="O111" s="47" t="s">
        <v>243</v>
      </c>
      <c r="P111" s="8">
        <v>200</v>
      </c>
      <c r="Q111" s="8">
        <v>2000</v>
      </c>
      <c r="R111" s="83"/>
      <c r="S111" s="83"/>
      <c r="T111" s="83"/>
      <c r="U111" s="209"/>
      <c r="V111" s="109"/>
    </row>
    <row r="112" spans="1:22" s="1" customFormat="1" ht="78" customHeight="1">
      <c r="A112" s="98"/>
      <c r="B112" s="131"/>
      <c r="C112" s="88"/>
      <c r="D112" s="88"/>
      <c r="E112" s="91"/>
      <c r="F112" s="91"/>
      <c r="G112" s="88"/>
      <c r="H112" s="88"/>
      <c r="I112" s="88"/>
      <c r="J112" s="91"/>
      <c r="K112" s="100"/>
      <c r="L112" s="95"/>
      <c r="M112" s="83"/>
      <c r="N112" s="83"/>
      <c r="O112" s="37" t="s">
        <v>244</v>
      </c>
      <c r="P112" s="10">
        <v>1</v>
      </c>
      <c r="Q112" s="10">
        <v>1</v>
      </c>
      <c r="R112" s="83"/>
      <c r="S112" s="83"/>
      <c r="T112" s="83"/>
      <c r="U112" s="209"/>
      <c r="V112" s="109"/>
    </row>
    <row r="113" spans="1:22" s="1" customFormat="1" ht="78" customHeight="1">
      <c r="A113" s="98"/>
      <c r="B113" s="131"/>
      <c r="C113" s="88"/>
      <c r="D113" s="88"/>
      <c r="E113" s="91"/>
      <c r="F113" s="91"/>
      <c r="G113" s="88"/>
      <c r="H113" s="88"/>
      <c r="I113" s="88"/>
      <c r="J113" s="91"/>
      <c r="K113" s="100"/>
      <c r="L113" s="95"/>
      <c r="M113" s="83"/>
      <c r="N113" s="83"/>
      <c r="O113" s="37" t="s">
        <v>335</v>
      </c>
      <c r="P113" s="8">
        <v>12</v>
      </c>
      <c r="Q113" s="8">
        <v>12</v>
      </c>
      <c r="R113" s="83"/>
      <c r="S113" s="83"/>
      <c r="T113" s="83"/>
      <c r="U113" s="209"/>
      <c r="V113" s="109"/>
    </row>
    <row r="114" spans="1:22" s="1" customFormat="1" ht="89.25" customHeight="1">
      <c r="A114" s="98"/>
      <c r="B114" s="131"/>
      <c r="C114" s="88"/>
      <c r="D114" s="88"/>
      <c r="E114" s="91"/>
      <c r="F114" s="91"/>
      <c r="G114" s="88"/>
      <c r="H114" s="88"/>
      <c r="I114" s="88"/>
      <c r="J114" s="91"/>
      <c r="K114" s="100"/>
      <c r="L114" s="95"/>
      <c r="M114" s="83"/>
      <c r="N114" s="83"/>
      <c r="O114" s="37" t="s">
        <v>287</v>
      </c>
      <c r="P114" s="10">
        <v>1</v>
      </c>
      <c r="Q114" s="10">
        <v>1</v>
      </c>
      <c r="R114" s="83"/>
      <c r="S114" s="83"/>
      <c r="T114" s="83"/>
      <c r="U114" s="209"/>
      <c r="V114" s="109"/>
    </row>
    <row r="115" spans="1:22" s="1" customFormat="1" ht="78" customHeight="1">
      <c r="A115" s="98"/>
      <c r="B115" s="131"/>
      <c r="C115" s="88"/>
      <c r="D115" s="88"/>
      <c r="E115" s="91"/>
      <c r="F115" s="91"/>
      <c r="G115" s="88"/>
      <c r="H115" s="88"/>
      <c r="I115" s="88"/>
      <c r="J115" s="91"/>
      <c r="K115" s="100"/>
      <c r="L115" s="95"/>
      <c r="M115" s="83"/>
      <c r="N115" s="83"/>
      <c r="O115" s="37" t="s">
        <v>245</v>
      </c>
      <c r="P115" s="10">
        <v>1</v>
      </c>
      <c r="Q115" s="10">
        <v>1</v>
      </c>
      <c r="R115" s="83"/>
      <c r="S115" s="83"/>
      <c r="T115" s="83"/>
      <c r="U115" s="209"/>
      <c r="V115" s="109"/>
    </row>
    <row r="116" spans="1:22" s="1" customFormat="1" ht="68.25" customHeight="1">
      <c r="A116" s="98"/>
      <c r="B116" s="131"/>
      <c r="C116" s="88"/>
      <c r="D116" s="88"/>
      <c r="E116" s="91"/>
      <c r="F116" s="91"/>
      <c r="G116" s="88"/>
      <c r="H116" s="88"/>
      <c r="I116" s="88"/>
      <c r="J116" s="91"/>
      <c r="K116" s="100"/>
      <c r="L116" s="95"/>
      <c r="M116" s="83"/>
      <c r="N116" s="83"/>
      <c r="O116" s="37" t="s">
        <v>246</v>
      </c>
      <c r="P116" s="10">
        <v>1</v>
      </c>
      <c r="Q116" s="10">
        <v>1</v>
      </c>
      <c r="R116" s="83"/>
      <c r="S116" s="83"/>
      <c r="T116" s="83"/>
      <c r="U116" s="209"/>
      <c r="V116" s="109"/>
    </row>
    <row r="117" spans="1:22" s="1" customFormat="1" ht="93" customHeight="1">
      <c r="A117" s="98"/>
      <c r="B117" s="131"/>
      <c r="C117" s="88"/>
      <c r="D117" s="88"/>
      <c r="E117" s="91"/>
      <c r="F117" s="91"/>
      <c r="G117" s="88"/>
      <c r="H117" s="88"/>
      <c r="I117" s="88"/>
      <c r="J117" s="91"/>
      <c r="K117" s="100"/>
      <c r="L117" s="95"/>
      <c r="M117" s="83"/>
      <c r="N117" s="83"/>
      <c r="O117" s="47" t="s">
        <v>247</v>
      </c>
      <c r="P117" s="10">
        <v>1</v>
      </c>
      <c r="Q117" s="10">
        <v>1</v>
      </c>
      <c r="R117" s="83"/>
      <c r="S117" s="83"/>
      <c r="T117" s="83"/>
      <c r="U117" s="209"/>
      <c r="V117" s="109"/>
    </row>
    <row r="118" spans="1:22" s="1" customFormat="1" ht="78" customHeight="1">
      <c r="A118" s="98"/>
      <c r="B118" s="131"/>
      <c r="C118" s="88"/>
      <c r="D118" s="88"/>
      <c r="E118" s="91"/>
      <c r="F118" s="91"/>
      <c r="G118" s="88"/>
      <c r="H118" s="88"/>
      <c r="I118" s="88"/>
      <c r="J118" s="91"/>
      <c r="K118" s="100"/>
      <c r="L118" s="95"/>
      <c r="M118" s="83"/>
      <c r="N118" s="83"/>
      <c r="O118" s="47" t="s">
        <v>248</v>
      </c>
      <c r="P118" s="10">
        <v>1</v>
      </c>
      <c r="Q118" s="10">
        <v>1</v>
      </c>
      <c r="R118" s="83"/>
      <c r="S118" s="83"/>
      <c r="T118" s="83"/>
      <c r="U118" s="209"/>
      <c r="V118" s="109"/>
    </row>
    <row r="119" spans="1:22" s="1" customFormat="1" ht="78" customHeight="1">
      <c r="A119" s="98"/>
      <c r="B119" s="131"/>
      <c r="C119" s="88"/>
      <c r="D119" s="88"/>
      <c r="E119" s="91"/>
      <c r="F119" s="91"/>
      <c r="G119" s="88"/>
      <c r="H119" s="88"/>
      <c r="I119" s="88"/>
      <c r="J119" s="91"/>
      <c r="K119" s="100"/>
      <c r="L119" s="95"/>
      <c r="M119" s="83"/>
      <c r="N119" s="83"/>
      <c r="O119" s="47" t="s">
        <v>249</v>
      </c>
      <c r="P119" s="10">
        <v>1</v>
      </c>
      <c r="Q119" s="10">
        <v>1</v>
      </c>
      <c r="R119" s="83"/>
      <c r="S119" s="83"/>
      <c r="T119" s="83"/>
      <c r="U119" s="209"/>
      <c r="V119" s="109"/>
    </row>
    <row r="120" spans="1:22" s="1" customFormat="1" ht="70.5" customHeight="1">
      <c r="A120" s="98"/>
      <c r="B120" s="131"/>
      <c r="C120" s="88"/>
      <c r="D120" s="88"/>
      <c r="E120" s="91"/>
      <c r="F120" s="91"/>
      <c r="G120" s="88"/>
      <c r="H120" s="88"/>
      <c r="I120" s="88"/>
      <c r="J120" s="91"/>
      <c r="K120" s="100"/>
      <c r="L120" s="95"/>
      <c r="M120" s="83"/>
      <c r="N120" s="83"/>
      <c r="O120" s="47" t="s">
        <v>250</v>
      </c>
      <c r="P120" s="10">
        <v>1</v>
      </c>
      <c r="Q120" s="10">
        <v>1</v>
      </c>
      <c r="R120" s="83"/>
      <c r="S120" s="83"/>
      <c r="T120" s="83"/>
      <c r="U120" s="209"/>
      <c r="V120" s="109"/>
    </row>
    <row r="121" spans="1:22" s="1" customFormat="1" ht="76.5" customHeight="1">
      <c r="A121" s="98"/>
      <c r="B121" s="131"/>
      <c r="C121" s="88"/>
      <c r="D121" s="88"/>
      <c r="E121" s="91"/>
      <c r="F121" s="91"/>
      <c r="G121" s="88"/>
      <c r="H121" s="88"/>
      <c r="I121" s="88"/>
      <c r="J121" s="91"/>
      <c r="K121" s="100"/>
      <c r="L121" s="95"/>
      <c r="M121" s="83"/>
      <c r="N121" s="83"/>
      <c r="O121" s="47" t="s">
        <v>251</v>
      </c>
      <c r="P121" s="10">
        <v>1</v>
      </c>
      <c r="Q121" s="10">
        <v>1</v>
      </c>
      <c r="R121" s="83"/>
      <c r="S121" s="83"/>
      <c r="T121" s="83"/>
      <c r="U121" s="209"/>
      <c r="V121" s="109"/>
    </row>
    <row r="122" spans="1:22" s="38" customFormat="1" ht="105" customHeight="1">
      <c r="A122" s="98"/>
      <c r="B122" s="131"/>
      <c r="C122" s="88"/>
      <c r="D122" s="88"/>
      <c r="E122" s="91"/>
      <c r="F122" s="91"/>
      <c r="G122" s="88"/>
      <c r="H122" s="88"/>
      <c r="I122" s="88"/>
      <c r="J122" s="91"/>
      <c r="K122" s="100"/>
      <c r="L122" s="95"/>
      <c r="M122" s="83"/>
      <c r="N122" s="83"/>
      <c r="O122" s="47" t="s">
        <v>252</v>
      </c>
      <c r="P122" s="10">
        <v>1</v>
      </c>
      <c r="Q122" s="10">
        <v>1</v>
      </c>
      <c r="R122" s="83"/>
      <c r="S122" s="83"/>
      <c r="T122" s="83"/>
      <c r="U122" s="209"/>
      <c r="V122" s="109"/>
    </row>
    <row r="123" spans="1:22" s="38" customFormat="1" ht="105" customHeight="1">
      <c r="A123" s="98"/>
      <c r="B123" s="48"/>
      <c r="C123" s="49"/>
      <c r="D123" s="49"/>
      <c r="E123" s="50"/>
      <c r="F123" s="50"/>
      <c r="G123" s="49"/>
      <c r="H123" s="49"/>
      <c r="I123" s="49"/>
      <c r="J123" s="50"/>
      <c r="K123" s="51"/>
      <c r="L123" s="95"/>
      <c r="M123" s="83"/>
      <c r="N123" s="83"/>
      <c r="O123" s="52" t="s">
        <v>288</v>
      </c>
      <c r="P123" s="31">
        <v>0</v>
      </c>
      <c r="Q123" s="10">
        <v>1</v>
      </c>
      <c r="R123" s="83"/>
      <c r="S123" s="83"/>
      <c r="T123" s="83"/>
      <c r="U123" s="209"/>
      <c r="V123" s="109"/>
    </row>
    <row r="124" spans="1:22" s="38" customFormat="1" ht="105" customHeight="1">
      <c r="A124" s="98"/>
      <c r="B124" s="48"/>
      <c r="C124" s="49"/>
      <c r="D124" s="49"/>
      <c r="E124" s="50"/>
      <c r="F124" s="50"/>
      <c r="G124" s="49"/>
      <c r="H124" s="49"/>
      <c r="I124" s="49"/>
      <c r="J124" s="50"/>
      <c r="K124" s="51"/>
      <c r="L124" s="96"/>
      <c r="M124" s="84"/>
      <c r="N124" s="84"/>
      <c r="O124" s="47" t="s">
        <v>289</v>
      </c>
      <c r="P124" s="31">
        <v>0</v>
      </c>
      <c r="Q124" s="10">
        <v>1</v>
      </c>
      <c r="R124" s="84"/>
      <c r="S124" s="84"/>
      <c r="T124" s="84"/>
      <c r="U124" s="210"/>
      <c r="V124" s="105"/>
    </row>
    <row r="125" spans="1:22" s="1" customFormat="1" ht="87.75" customHeight="1">
      <c r="A125" s="98"/>
      <c r="B125" s="130" t="s">
        <v>64</v>
      </c>
      <c r="C125" s="87">
        <v>11</v>
      </c>
      <c r="D125" s="87" t="s">
        <v>65</v>
      </c>
      <c r="E125" s="87">
        <v>0</v>
      </c>
      <c r="F125" s="90">
        <v>0.8</v>
      </c>
      <c r="G125" s="87" t="s">
        <v>66</v>
      </c>
      <c r="H125" s="87" t="s">
        <v>92</v>
      </c>
      <c r="I125" s="82" t="s">
        <v>93</v>
      </c>
      <c r="J125" s="90">
        <v>1</v>
      </c>
      <c r="K125" s="127">
        <v>1</v>
      </c>
      <c r="L125" s="85" t="s">
        <v>205</v>
      </c>
      <c r="M125" s="86" t="s">
        <v>116</v>
      </c>
      <c r="N125" s="86" t="s">
        <v>223</v>
      </c>
      <c r="O125" s="37" t="s">
        <v>155</v>
      </c>
      <c r="P125" s="8">
        <v>0</v>
      </c>
      <c r="Q125" s="8">
        <v>200</v>
      </c>
      <c r="R125" s="86" t="s">
        <v>296</v>
      </c>
      <c r="S125" s="86" t="s">
        <v>305</v>
      </c>
      <c r="T125" s="86" t="s">
        <v>296</v>
      </c>
      <c r="U125" s="211">
        <f>29000000</f>
        <v>29000000</v>
      </c>
      <c r="V125" s="103" t="s">
        <v>131</v>
      </c>
    </row>
    <row r="126" spans="1:22" s="1" customFormat="1" ht="97.5" customHeight="1">
      <c r="A126" s="98"/>
      <c r="B126" s="131"/>
      <c r="C126" s="88"/>
      <c r="D126" s="88"/>
      <c r="E126" s="88"/>
      <c r="F126" s="91"/>
      <c r="G126" s="88"/>
      <c r="H126" s="88"/>
      <c r="I126" s="83"/>
      <c r="J126" s="91"/>
      <c r="K126" s="128"/>
      <c r="L126" s="85"/>
      <c r="M126" s="86"/>
      <c r="N126" s="86"/>
      <c r="O126" s="37" t="s">
        <v>117</v>
      </c>
      <c r="P126" s="8">
        <v>0</v>
      </c>
      <c r="Q126" s="8">
        <v>200</v>
      </c>
      <c r="R126" s="86"/>
      <c r="S126" s="86"/>
      <c r="T126" s="86"/>
      <c r="U126" s="211"/>
      <c r="V126" s="103"/>
    </row>
    <row r="127" spans="1:22" s="1" customFormat="1" ht="102.75" customHeight="1">
      <c r="A127" s="98"/>
      <c r="B127" s="131"/>
      <c r="C127" s="88"/>
      <c r="D127" s="88"/>
      <c r="E127" s="88"/>
      <c r="F127" s="91"/>
      <c r="G127" s="88"/>
      <c r="H127" s="88"/>
      <c r="I127" s="83"/>
      <c r="J127" s="91"/>
      <c r="K127" s="128"/>
      <c r="L127" s="85"/>
      <c r="M127" s="86"/>
      <c r="N127" s="86"/>
      <c r="O127" s="37" t="s">
        <v>156</v>
      </c>
      <c r="P127" s="8">
        <v>0</v>
      </c>
      <c r="Q127" s="8">
        <v>200</v>
      </c>
      <c r="R127" s="86"/>
      <c r="S127" s="86"/>
      <c r="T127" s="86"/>
      <c r="U127" s="211"/>
      <c r="V127" s="103"/>
    </row>
    <row r="128" spans="1:22" s="1" customFormat="1" ht="75.75" customHeight="1">
      <c r="A128" s="98"/>
      <c r="B128" s="131"/>
      <c r="C128" s="88"/>
      <c r="D128" s="88"/>
      <c r="E128" s="88"/>
      <c r="F128" s="91"/>
      <c r="G128" s="88"/>
      <c r="H128" s="88"/>
      <c r="I128" s="83"/>
      <c r="J128" s="91"/>
      <c r="K128" s="128"/>
      <c r="L128" s="85"/>
      <c r="M128" s="86"/>
      <c r="N128" s="86"/>
      <c r="O128" s="37" t="s">
        <v>157</v>
      </c>
      <c r="P128" s="8">
        <v>0</v>
      </c>
      <c r="Q128" s="10">
        <v>1</v>
      </c>
      <c r="R128" s="86"/>
      <c r="S128" s="86"/>
      <c r="T128" s="86"/>
      <c r="U128" s="211"/>
      <c r="V128" s="103"/>
    </row>
    <row r="129" spans="1:22" s="1" customFormat="1" ht="81.75" customHeight="1">
      <c r="A129" s="98"/>
      <c r="B129" s="131"/>
      <c r="C129" s="88"/>
      <c r="D129" s="88"/>
      <c r="E129" s="88"/>
      <c r="F129" s="91"/>
      <c r="G129" s="88"/>
      <c r="H129" s="88"/>
      <c r="I129" s="83"/>
      <c r="J129" s="91"/>
      <c r="K129" s="128"/>
      <c r="L129" s="85"/>
      <c r="M129" s="86"/>
      <c r="N129" s="86"/>
      <c r="O129" s="37" t="s">
        <v>158</v>
      </c>
      <c r="P129" s="8">
        <v>0</v>
      </c>
      <c r="Q129" s="10">
        <v>1</v>
      </c>
      <c r="R129" s="86"/>
      <c r="S129" s="86"/>
      <c r="T129" s="86"/>
      <c r="U129" s="211"/>
      <c r="V129" s="103"/>
    </row>
    <row r="130" spans="1:22" s="1" customFormat="1" ht="67.5" customHeight="1">
      <c r="A130" s="98"/>
      <c r="B130" s="131"/>
      <c r="C130" s="88"/>
      <c r="D130" s="88"/>
      <c r="E130" s="88"/>
      <c r="F130" s="91"/>
      <c r="G130" s="88"/>
      <c r="H130" s="88"/>
      <c r="I130" s="83"/>
      <c r="J130" s="91"/>
      <c r="K130" s="128"/>
      <c r="L130" s="85"/>
      <c r="M130" s="86"/>
      <c r="N130" s="86"/>
      <c r="O130" s="37" t="s">
        <v>118</v>
      </c>
      <c r="P130" s="8">
        <v>0</v>
      </c>
      <c r="Q130" s="8">
        <v>20</v>
      </c>
      <c r="R130" s="86"/>
      <c r="S130" s="86"/>
      <c r="T130" s="86"/>
      <c r="U130" s="211"/>
      <c r="V130" s="103"/>
    </row>
    <row r="131" spans="1:22" s="1" customFormat="1" ht="59.25" customHeight="1">
      <c r="A131" s="98"/>
      <c r="B131" s="131"/>
      <c r="C131" s="88"/>
      <c r="D131" s="88"/>
      <c r="E131" s="88"/>
      <c r="F131" s="91"/>
      <c r="G131" s="88"/>
      <c r="H131" s="88"/>
      <c r="I131" s="83"/>
      <c r="J131" s="91"/>
      <c r="K131" s="128"/>
      <c r="L131" s="85"/>
      <c r="M131" s="86"/>
      <c r="N131" s="86"/>
      <c r="O131" s="37" t="s">
        <v>159</v>
      </c>
      <c r="P131" s="8">
        <v>0</v>
      </c>
      <c r="Q131" s="8">
        <v>100</v>
      </c>
      <c r="R131" s="86"/>
      <c r="S131" s="86"/>
      <c r="T131" s="86"/>
      <c r="U131" s="211"/>
      <c r="V131" s="103"/>
    </row>
    <row r="132" spans="1:22" s="1" customFormat="1" ht="78" customHeight="1">
      <c r="A132" s="98"/>
      <c r="B132" s="131"/>
      <c r="C132" s="88"/>
      <c r="D132" s="88"/>
      <c r="E132" s="88"/>
      <c r="F132" s="91"/>
      <c r="G132" s="88"/>
      <c r="H132" s="88"/>
      <c r="I132" s="83"/>
      <c r="J132" s="91"/>
      <c r="K132" s="128"/>
      <c r="L132" s="85"/>
      <c r="M132" s="86"/>
      <c r="N132" s="86"/>
      <c r="O132" s="37" t="s">
        <v>160</v>
      </c>
      <c r="P132" s="8">
        <v>0</v>
      </c>
      <c r="Q132" s="8">
        <v>20</v>
      </c>
      <c r="R132" s="86"/>
      <c r="S132" s="86"/>
      <c r="T132" s="86"/>
      <c r="U132" s="211"/>
      <c r="V132" s="103"/>
    </row>
    <row r="133" spans="1:22" s="1" customFormat="1" ht="87" customHeight="1">
      <c r="A133" s="98"/>
      <c r="B133" s="132"/>
      <c r="C133" s="89"/>
      <c r="D133" s="89"/>
      <c r="E133" s="89"/>
      <c r="F133" s="92"/>
      <c r="G133" s="89"/>
      <c r="H133" s="89"/>
      <c r="I133" s="84"/>
      <c r="J133" s="92"/>
      <c r="K133" s="129"/>
      <c r="L133" s="85"/>
      <c r="M133" s="86"/>
      <c r="N133" s="86"/>
      <c r="O133" s="37" t="s">
        <v>121</v>
      </c>
      <c r="P133" s="10">
        <v>0</v>
      </c>
      <c r="Q133" s="10">
        <v>1</v>
      </c>
      <c r="R133" s="86"/>
      <c r="S133" s="86"/>
      <c r="T133" s="86"/>
      <c r="U133" s="211"/>
      <c r="V133" s="103"/>
    </row>
    <row r="134" spans="1:22" s="1" customFormat="1" ht="81.75" customHeight="1" thickBot="1">
      <c r="A134" s="98"/>
      <c r="B134" s="61" t="s">
        <v>94</v>
      </c>
      <c r="C134" s="62" t="s">
        <v>95</v>
      </c>
      <c r="D134" s="63" t="s">
        <v>96</v>
      </c>
      <c r="E134" s="56" t="s">
        <v>41</v>
      </c>
      <c r="F134" s="57">
        <v>0.3</v>
      </c>
      <c r="G134" s="64" t="s">
        <v>97</v>
      </c>
      <c r="H134" s="65" t="s">
        <v>98</v>
      </c>
      <c r="I134" s="66" t="s">
        <v>99</v>
      </c>
      <c r="J134" s="67">
        <v>0</v>
      </c>
      <c r="K134" s="68">
        <v>1</v>
      </c>
      <c r="L134" s="58" t="s">
        <v>207</v>
      </c>
      <c r="M134" s="54" t="s">
        <v>208</v>
      </c>
      <c r="N134" s="54" t="s">
        <v>206</v>
      </c>
      <c r="O134" s="69" t="s">
        <v>253</v>
      </c>
      <c r="P134" s="155">
        <v>0</v>
      </c>
      <c r="Q134" s="151">
        <v>0.4</v>
      </c>
      <c r="R134" s="54" t="s">
        <v>307</v>
      </c>
      <c r="S134" s="54" t="s">
        <v>306</v>
      </c>
      <c r="T134" s="54" t="s">
        <v>307</v>
      </c>
      <c r="U134" s="216">
        <f>9584753</f>
        <v>9584753</v>
      </c>
      <c r="V134" s="59" t="s">
        <v>100</v>
      </c>
    </row>
    <row r="135" spans="1:22" ht="28.5" customHeight="1" thickBot="1">
      <c r="A135" s="70" t="s">
        <v>12</v>
      </c>
      <c r="B135" s="71"/>
      <c r="C135" s="71"/>
      <c r="D135" s="71"/>
      <c r="E135" s="71"/>
      <c r="F135" s="71"/>
      <c r="G135" s="71"/>
      <c r="H135" s="71"/>
      <c r="I135" s="71"/>
      <c r="J135" s="71"/>
      <c r="K135" s="71"/>
      <c r="L135" s="71"/>
      <c r="M135" s="71"/>
      <c r="N135" s="71"/>
      <c r="O135" s="71"/>
      <c r="P135" s="71"/>
      <c r="Q135" s="71"/>
      <c r="R135" s="71"/>
      <c r="S135" s="71"/>
      <c r="T135" s="71"/>
      <c r="U135" s="76">
        <f>SUM(U11:U134)</f>
        <v>3738748972</v>
      </c>
      <c r="V135" s="72"/>
    </row>
    <row r="136" spans="1:22" s="75" customFormat="1" ht="12.75" customHeight="1">
      <c r="A136" s="73"/>
      <c r="B136" s="73"/>
      <c r="C136" s="73"/>
      <c r="D136" s="73"/>
      <c r="E136" s="73"/>
      <c r="F136" s="73"/>
      <c r="G136" s="73"/>
      <c r="H136" s="73"/>
      <c r="I136" s="73"/>
      <c r="J136" s="73"/>
      <c r="K136" s="73"/>
      <c r="L136" s="73"/>
      <c r="M136" s="73"/>
      <c r="N136" s="73"/>
      <c r="O136" s="73"/>
      <c r="P136" s="73"/>
      <c r="Q136" s="73"/>
      <c r="R136" s="73"/>
      <c r="S136" s="73"/>
      <c r="T136" s="73"/>
      <c r="U136" s="74"/>
      <c r="V136" s="3"/>
    </row>
    <row r="137" spans="1:22" s="75" customFormat="1" ht="12.75" customHeight="1">
      <c r="A137" s="73"/>
      <c r="B137" s="73"/>
      <c r="C137" s="73"/>
      <c r="D137" s="73"/>
      <c r="E137" s="73"/>
      <c r="F137" s="73"/>
      <c r="G137" s="73"/>
      <c r="H137" s="73"/>
      <c r="I137" s="73"/>
      <c r="J137" s="73"/>
      <c r="K137" s="73"/>
      <c r="L137" s="73"/>
      <c r="M137" s="73"/>
      <c r="N137" s="73"/>
      <c r="O137" s="73"/>
      <c r="P137" s="73"/>
      <c r="Q137" s="73"/>
      <c r="R137" s="73"/>
      <c r="S137" s="73"/>
      <c r="T137" s="73"/>
      <c r="U137" s="74"/>
      <c r="V137" s="3"/>
    </row>
    <row r="138" spans="1:22" s="75" customFormat="1" ht="12.75" customHeight="1">
      <c r="A138" s="73"/>
      <c r="B138" s="73"/>
      <c r="C138" s="73"/>
      <c r="D138" s="73"/>
      <c r="E138" s="73"/>
      <c r="F138" s="73"/>
      <c r="G138" s="73"/>
      <c r="H138" s="73"/>
      <c r="I138" s="73"/>
      <c r="J138" s="73"/>
      <c r="K138" s="73"/>
      <c r="L138" s="73"/>
      <c r="M138" s="73"/>
      <c r="N138" s="73"/>
      <c r="O138" s="73"/>
      <c r="P138" s="73"/>
      <c r="Q138" s="73"/>
      <c r="R138" s="73"/>
      <c r="S138" s="73"/>
      <c r="T138" s="73"/>
      <c r="U138" s="74"/>
      <c r="V138" s="3"/>
    </row>
    <row r="139" spans="1:22" ht="12.75">
      <c r="A139" s="15"/>
      <c r="B139" s="14"/>
      <c r="C139" s="16"/>
      <c r="D139" s="14"/>
      <c r="E139" s="16"/>
      <c r="F139" s="14"/>
      <c r="G139" s="22"/>
      <c r="H139" s="14"/>
      <c r="I139" s="16"/>
      <c r="J139" s="16"/>
      <c r="K139" s="14"/>
      <c r="L139" s="16"/>
      <c r="M139" s="14"/>
      <c r="N139" s="3"/>
      <c r="O139" s="14"/>
      <c r="P139" s="3"/>
      <c r="Q139" s="3"/>
      <c r="R139" s="3"/>
      <c r="S139" s="3"/>
      <c r="T139" s="3"/>
      <c r="U139" s="77"/>
      <c r="V139" s="60"/>
    </row>
    <row r="140" spans="1:22" ht="42.75" customHeight="1">
      <c r="A140" s="15"/>
      <c r="B140" s="14"/>
      <c r="C140" s="17"/>
      <c r="D140" s="14"/>
      <c r="E140" s="16"/>
      <c r="F140" s="14"/>
      <c r="G140" s="6"/>
      <c r="H140" s="3"/>
      <c r="I140" s="3"/>
      <c r="J140" s="139" t="s">
        <v>10</v>
      </c>
      <c r="K140" s="139"/>
      <c r="L140" s="139"/>
      <c r="M140" s="17"/>
      <c r="N140" s="17"/>
      <c r="O140" s="12" t="s">
        <v>9</v>
      </c>
      <c r="P140" s="16"/>
      <c r="Q140" s="12"/>
      <c r="R140" s="12"/>
      <c r="S140" s="137"/>
      <c r="T140" s="137"/>
      <c r="U140" s="137"/>
      <c r="V140" s="138"/>
    </row>
    <row r="141" spans="1:22" ht="14.25">
      <c r="A141" s="15"/>
      <c r="B141" s="14"/>
      <c r="C141" s="17"/>
      <c r="D141" s="14"/>
      <c r="E141" s="16"/>
      <c r="F141" s="14"/>
      <c r="G141" s="6"/>
      <c r="H141" s="3"/>
      <c r="I141" s="3"/>
      <c r="J141" s="16"/>
      <c r="K141" s="14"/>
      <c r="L141" s="16"/>
      <c r="M141" s="14"/>
      <c r="N141" s="14"/>
      <c r="O141" s="17"/>
      <c r="P141" s="16"/>
      <c r="Q141" s="3"/>
      <c r="R141" s="3"/>
      <c r="S141" s="3"/>
      <c r="T141" s="3"/>
      <c r="U141" s="136"/>
      <c r="V141" s="53"/>
    </row>
    <row r="142" spans="1:22" ht="14.25">
      <c r="A142" s="15"/>
      <c r="B142" s="14"/>
      <c r="C142" s="17"/>
      <c r="D142" s="14"/>
      <c r="E142" s="16"/>
      <c r="F142" s="14"/>
      <c r="G142" s="6"/>
      <c r="H142" s="3"/>
      <c r="I142" s="3"/>
      <c r="J142" s="16"/>
      <c r="K142" s="14"/>
      <c r="L142" s="16"/>
      <c r="M142" s="14"/>
      <c r="N142" s="14"/>
      <c r="O142" s="17"/>
      <c r="P142" s="16"/>
      <c r="Q142" s="16"/>
      <c r="R142" s="16"/>
      <c r="S142" s="16"/>
      <c r="T142" s="16"/>
      <c r="U142" s="136"/>
      <c r="V142" s="18"/>
    </row>
    <row r="143" spans="1:22" ht="14.25">
      <c r="A143" s="15"/>
      <c r="B143" s="14"/>
      <c r="C143" s="16"/>
      <c r="D143" s="14"/>
      <c r="E143" s="16"/>
      <c r="F143" s="14"/>
      <c r="G143" s="6"/>
      <c r="H143" s="3"/>
      <c r="I143" s="3"/>
      <c r="J143" s="16"/>
      <c r="K143" s="14"/>
      <c r="L143" s="16"/>
      <c r="M143" s="14"/>
      <c r="N143" s="14"/>
      <c r="O143" s="16"/>
      <c r="P143" s="17"/>
      <c r="Q143" s="16"/>
      <c r="R143" s="16"/>
      <c r="S143" s="16"/>
      <c r="T143" s="16"/>
      <c r="U143" s="14"/>
      <c r="V143" s="18"/>
    </row>
    <row r="144" spans="1:22" ht="14.25" customHeight="1" thickBot="1">
      <c r="A144" s="15"/>
      <c r="B144" s="14"/>
      <c r="C144" s="17"/>
      <c r="D144" s="14"/>
      <c r="E144" s="16"/>
      <c r="F144" s="14"/>
      <c r="G144" s="6"/>
      <c r="H144" s="3"/>
      <c r="I144" s="3"/>
      <c r="J144" s="21"/>
      <c r="K144" s="21"/>
      <c r="L144" s="20"/>
      <c r="M144" s="27"/>
      <c r="N144" s="14"/>
      <c r="O144" s="21"/>
      <c r="P144" s="13"/>
      <c r="Q144" s="16"/>
      <c r="R144" s="16"/>
      <c r="S144" s="16"/>
      <c r="T144" s="16"/>
      <c r="U144" s="14"/>
      <c r="V144" s="18"/>
    </row>
    <row r="145" spans="1:22" ht="25.5" customHeight="1">
      <c r="A145" s="15"/>
      <c r="B145" s="14"/>
      <c r="C145" s="19"/>
      <c r="D145" s="14"/>
      <c r="E145" s="16"/>
      <c r="F145" s="14"/>
      <c r="G145" s="6"/>
      <c r="H145" s="3"/>
      <c r="I145" s="3"/>
      <c r="J145" s="149" t="s">
        <v>209</v>
      </c>
      <c r="K145" s="149"/>
      <c r="L145" s="149"/>
      <c r="M145" s="149"/>
      <c r="N145" s="14"/>
      <c r="O145" s="13" t="s">
        <v>210</v>
      </c>
      <c r="P145" s="14"/>
      <c r="Q145" s="13"/>
      <c r="R145" s="13"/>
      <c r="S145" s="16"/>
      <c r="T145" s="16"/>
      <c r="U145" s="28"/>
      <c r="V145" s="18"/>
    </row>
    <row r="146" spans="1:22" ht="15">
      <c r="A146" s="15"/>
      <c r="B146" s="14"/>
      <c r="C146" s="19"/>
      <c r="D146" s="14"/>
      <c r="E146" s="16"/>
      <c r="F146" s="14"/>
      <c r="G146" s="6"/>
      <c r="H146" s="3"/>
      <c r="I146" s="3"/>
      <c r="J146" s="16" t="s">
        <v>11</v>
      </c>
      <c r="K146" s="14"/>
      <c r="L146" s="16"/>
      <c r="M146" s="14"/>
      <c r="N146" s="14"/>
      <c r="O146" s="16" t="s">
        <v>211</v>
      </c>
      <c r="P146" s="16"/>
      <c r="Q146" s="16"/>
      <c r="R146" s="16"/>
      <c r="S146" s="16"/>
      <c r="T146" s="16"/>
      <c r="U146" s="14"/>
      <c r="V146" s="18"/>
    </row>
    <row r="147" spans="1:22" ht="14.25">
      <c r="A147" s="15"/>
      <c r="B147" s="14"/>
      <c r="C147" s="16"/>
      <c r="D147" s="14"/>
      <c r="E147" s="16"/>
      <c r="F147" s="14"/>
      <c r="G147" s="22"/>
      <c r="H147" s="14"/>
      <c r="I147" s="16"/>
      <c r="J147" s="16"/>
      <c r="K147" s="14"/>
      <c r="L147" s="17"/>
      <c r="M147" s="14"/>
      <c r="N147" s="16"/>
      <c r="O147" s="16"/>
      <c r="P147" s="16"/>
      <c r="Q147" s="16"/>
      <c r="R147" s="16"/>
      <c r="S147" s="16"/>
      <c r="T147" s="16"/>
      <c r="U147" s="14"/>
      <c r="V147" s="18"/>
    </row>
    <row r="148" spans="1:22" ht="14.25">
      <c r="A148" s="15"/>
      <c r="B148" s="14"/>
      <c r="C148" s="16"/>
      <c r="D148" s="14"/>
      <c r="E148" s="16"/>
      <c r="F148" s="14"/>
      <c r="G148" s="22"/>
      <c r="H148" s="14"/>
      <c r="I148" s="16"/>
      <c r="J148" s="16"/>
      <c r="K148" s="14"/>
      <c r="L148" s="17"/>
      <c r="M148" s="14"/>
      <c r="N148" s="16"/>
      <c r="O148" s="16"/>
      <c r="P148" s="26"/>
      <c r="Q148" s="16"/>
      <c r="R148" s="16"/>
      <c r="S148" s="16"/>
      <c r="T148" s="16"/>
      <c r="U148" s="14"/>
      <c r="V148" s="18"/>
    </row>
    <row r="149" spans="1:22" ht="31.5" customHeight="1" thickBot="1">
      <c r="A149" s="23"/>
      <c r="B149" s="24"/>
      <c r="C149" s="24"/>
      <c r="D149" s="24"/>
      <c r="E149" s="24"/>
      <c r="F149" s="24"/>
      <c r="G149" s="24"/>
      <c r="H149" s="24"/>
      <c r="I149" s="24"/>
      <c r="J149" s="24"/>
      <c r="K149" s="24"/>
      <c r="L149" s="24"/>
      <c r="M149" s="24"/>
      <c r="N149" s="24"/>
      <c r="O149" s="24"/>
      <c r="P149" s="27"/>
      <c r="Q149" s="24"/>
      <c r="R149" s="24"/>
      <c r="S149" s="24"/>
      <c r="T149" s="24"/>
      <c r="U149" s="24"/>
      <c r="V149" s="25"/>
    </row>
  </sheetData>
  <sheetProtection/>
  <mergeCells count="372">
    <mergeCell ref="A6:K6"/>
    <mergeCell ref="R8:U8"/>
    <mergeCell ref="R64:R74"/>
    <mergeCell ref="R75:R86"/>
    <mergeCell ref="R88:R105"/>
    <mergeCell ref="R106:R109"/>
    <mergeCell ref="R110:R124"/>
    <mergeCell ref="R125:R133"/>
    <mergeCell ref="R32:R35"/>
    <mergeCell ref="R36:R38"/>
    <mergeCell ref="R39:R47"/>
    <mergeCell ref="R48:R56"/>
    <mergeCell ref="R57:R61"/>
    <mergeCell ref="R62:R63"/>
    <mergeCell ref="R11:R18"/>
    <mergeCell ref="R19:R21"/>
    <mergeCell ref="R22:R25"/>
    <mergeCell ref="R26:R27"/>
    <mergeCell ref="R28:R29"/>
    <mergeCell ref="R30:R31"/>
    <mergeCell ref="N48:N56"/>
    <mergeCell ref="F81:F86"/>
    <mergeCell ref="E48:E51"/>
    <mergeCell ref="H39:H47"/>
    <mergeCell ref="F62:F63"/>
    <mergeCell ref="H57:H61"/>
    <mergeCell ref="J39:J47"/>
    <mergeCell ref="F48:F51"/>
    <mergeCell ref="J48:J51"/>
    <mergeCell ref="J34:J35"/>
    <mergeCell ref="V11:V18"/>
    <mergeCell ref="U19:U21"/>
    <mergeCell ref="S30:S31"/>
    <mergeCell ref="T30:T31"/>
    <mergeCell ref="U30:U31"/>
    <mergeCell ref="M26:M27"/>
    <mergeCell ref="N11:N18"/>
    <mergeCell ref="S11:S18"/>
    <mergeCell ref="T11:T18"/>
    <mergeCell ref="M11:M18"/>
    <mergeCell ref="T39:T47"/>
    <mergeCell ref="T32:T35"/>
    <mergeCell ref="K75:K77"/>
    <mergeCell ref="U64:U74"/>
    <mergeCell ref="T62:T63"/>
    <mergeCell ref="K28:K29"/>
    <mergeCell ref="U57:U61"/>
    <mergeCell ref="T48:T56"/>
    <mergeCell ref="S22:S25"/>
    <mergeCell ref="C62:C63"/>
    <mergeCell ref="U75:U86"/>
    <mergeCell ref="U62:U63"/>
    <mergeCell ref="M48:M56"/>
    <mergeCell ref="N64:N74"/>
    <mergeCell ref="C48:C51"/>
    <mergeCell ref="F52:F53"/>
    <mergeCell ref="M64:M74"/>
    <mergeCell ref="S62:S63"/>
    <mergeCell ref="L48:L56"/>
    <mergeCell ref="I32:I33"/>
    <mergeCell ref="J32:J33"/>
    <mergeCell ref="K32:K33"/>
    <mergeCell ref="I36:I38"/>
    <mergeCell ref="L36:L38"/>
    <mergeCell ref="I57:I60"/>
    <mergeCell ref="K34:K35"/>
    <mergeCell ref="K36:K38"/>
    <mergeCell ref="K52:K53"/>
    <mergeCell ref="I39:I47"/>
    <mergeCell ref="V75:V86"/>
    <mergeCell ref="K62:K63"/>
    <mergeCell ref="L57:L61"/>
    <mergeCell ref="I81:I86"/>
    <mergeCell ref="T75:T86"/>
    <mergeCell ref="F34:F35"/>
    <mergeCell ref="H34:H35"/>
    <mergeCell ref="I34:I35"/>
    <mergeCell ref="G30:G35"/>
    <mergeCell ref="H32:H33"/>
    <mergeCell ref="G36:G38"/>
    <mergeCell ref="H36:H38"/>
    <mergeCell ref="K11:K12"/>
    <mergeCell ref="H20:H21"/>
    <mergeCell ref="I17:I18"/>
    <mergeCell ref="J17:J18"/>
    <mergeCell ref="J20:J21"/>
    <mergeCell ref="J28:J29"/>
    <mergeCell ref="H22:H25"/>
    <mergeCell ref="H28:H29"/>
    <mergeCell ref="J145:M145"/>
    <mergeCell ref="N36:N38"/>
    <mergeCell ref="S36:S38"/>
    <mergeCell ref="M32:M35"/>
    <mergeCell ref="J81:J86"/>
    <mergeCell ref="L62:L63"/>
    <mergeCell ref="J36:J38"/>
    <mergeCell ref="S64:S74"/>
    <mergeCell ref="N62:N63"/>
    <mergeCell ref="J75:J77"/>
    <mergeCell ref="D17:D18"/>
    <mergeCell ref="G20:G21"/>
    <mergeCell ref="G11:G18"/>
    <mergeCell ref="J13:J16"/>
    <mergeCell ref="C75:C77"/>
    <mergeCell ref="C13:C16"/>
    <mergeCell ref="D13:D16"/>
    <mergeCell ref="E13:E16"/>
    <mergeCell ref="F13:F16"/>
    <mergeCell ref="E20:E21"/>
    <mergeCell ref="C20:C21"/>
    <mergeCell ref="D20:D21"/>
    <mergeCell ref="C28:C29"/>
    <mergeCell ref="D22:D25"/>
    <mergeCell ref="E22:E25"/>
    <mergeCell ref="C22:C25"/>
    <mergeCell ref="D28:D29"/>
    <mergeCell ref="B88:B122"/>
    <mergeCell ref="C110:C122"/>
    <mergeCell ref="E99:E105"/>
    <mergeCell ref="C88:C95"/>
    <mergeCell ref="E57:E60"/>
    <mergeCell ref="E62:E63"/>
    <mergeCell ref="E106:E109"/>
    <mergeCell ref="D99:D105"/>
    <mergeCell ref="C81:C86"/>
    <mergeCell ref="D81:D86"/>
    <mergeCell ref="G22:G29"/>
    <mergeCell ref="F28:F29"/>
    <mergeCell ref="H11:H12"/>
    <mergeCell ref="I11:I12"/>
    <mergeCell ref="H13:H16"/>
    <mergeCell ref="E28:E29"/>
    <mergeCell ref="F17:F18"/>
    <mergeCell ref="E17:E18"/>
    <mergeCell ref="I28:I29"/>
    <mergeCell ref="F20:F21"/>
    <mergeCell ref="C70:C74"/>
    <mergeCell ref="D64:D69"/>
    <mergeCell ref="F70:F74"/>
    <mergeCell ref="C36:C38"/>
    <mergeCell ref="D36:D38"/>
    <mergeCell ref="F36:F38"/>
    <mergeCell ref="F57:F60"/>
    <mergeCell ref="C64:C69"/>
    <mergeCell ref="E36:E38"/>
    <mergeCell ref="D48:D56"/>
    <mergeCell ref="C57:C60"/>
    <mergeCell ref="C52:C53"/>
    <mergeCell ref="E52:E53"/>
    <mergeCell ref="C34:C35"/>
    <mergeCell ref="D34:D35"/>
    <mergeCell ref="E34:E35"/>
    <mergeCell ref="C39:C47"/>
    <mergeCell ref="D39:D47"/>
    <mergeCell ref="E39:E47"/>
    <mergeCell ref="A1:B4"/>
    <mergeCell ref="L8:N8"/>
    <mergeCell ref="A8:K8"/>
    <mergeCell ref="L30:L31"/>
    <mergeCell ref="L11:L18"/>
    <mergeCell ref="L28:L29"/>
    <mergeCell ref="I22:I25"/>
    <mergeCell ref="C17:C18"/>
    <mergeCell ref="I9:K9"/>
    <mergeCell ref="D9:F9"/>
    <mergeCell ref="I13:I16"/>
    <mergeCell ref="K13:K16"/>
    <mergeCell ref="K17:K18"/>
    <mergeCell ref="F11:F12"/>
    <mergeCell ref="J11:J12"/>
    <mergeCell ref="U141:U142"/>
    <mergeCell ref="S140:V140"/>
    <mergeCell ref="J140:L140"/>
    <mergeCell ref="H99:H105"/>
    <mergeCell ref="F125:F133"/>
    <mergeCell ref="F22:F25"/>
    <mergeCell ref="F78:F80"/>
    <mergeCell ref="G125:G133"/>
    <mergeCell ref="M125:M133"/>
    <mergeCell ref="G110:G122"/>
    <mergeCell ref="H110:H122"/>
    <mergeCell ref="K110:K122"/>
    <mergeCell ref="L88:L105"/>
    <mergeCell ref="I125:I133"/>
    <mergeCell ref="H125:H133"/>
    <mergeCell ref="K88:K95"/>
    <mergeCell ref="K96:K98"/>
    <mergeCell ref="J96:J98"/>
    <mergeCell ref="B11:B38"/>
    <mergeCell ref="J125:J133"/>
    <mergeCell ref="E75:E77"/>
    <mergeCell ref="E78:E80"/>
    <mergeCell ref="C78:C80"/>
    <mergeCell ref="D110:D122"/>
    <mergeCell ref="I75:I77"/>
    <mergeCell ref="I78:I80"/>
    <mergeCell ref="J78:J80"/>
    <mergeCell ref="E64:E69"/>
    <mergeCell ref="B125:B133"/>
    <mergeCell ref="C125:C133"/>
    <mergeCell ref="D125:D133"/>
    <mergeCell ref="E125:E133"/>
    <mergeCell ref="D78:D80"/>
    <mergeCell ref="I106:I109"/>
    <mergeCell ref="I96:I98"/>
    <mergeCell ref="G88:G109"/>
    <mergeCell ref="F99:F105"/>
    <mergeCell ref="B39:B86"/>
    <mergeCell ref="C11:C12"/>
    <mergeCell ref="K125:K133"/>
    <mergeCell ref="D62:D63"/>
    <mergeCell ref="F110:F122"/>
    <mergeCell ref="I99:I105"/>
    <mergeCell ref="D70:D74"/>
    <mergeCell ref="J110:J122"/>
    <mergeCell ref="K64:K69"/>
    <mergeCell ref="I70:I74"/>
    <mergeCell ref="F39:F47"/>
    <mergeCell ref="A11:A87"/>
    <mergeCell ref="I20:I21"/>
    <mergeCell ref="H17:H18"/>
    <mergeCell ref="D57:D60"/>
    <mergeCell ref="D75:D77"/>
    <mergeCell ref="H64:H74"/>
    <mergeCell ref="D11:D12"/>
    <mergeCell ref="E11:E12"/>
    <mergeCell ref="E70:E74"/>
    <mergeCell ref="H62:H63"/>
    <mergeCell ref="V88:V105"/>
    <mergeCell ref="E110:E122"/>
    <mergeCell ref="E88:E95"/>
    <mergeCell ref="D96:D98"/>
    <mergeCell ref="D88:D95"/>
    <mergeCell ref="V125:V133"/>
    <mergeCell ref="L125:L133"/>
    <mergeCell ref="N125:N133"/>
    <mergeCell ref="N88:N105"/>
    <mergeCell ref="F106:F109"/>
    <mergeCell ref="U106:U109"/>
    <mergeCell ref="T125:T133"/>
    <mergeCell ref="V106:V109"/>
    <mergeCell ref="T106:T109"/>
    <mergeCell ref="U125:U133"/>
    <mergeCell ref="U110:U124"/>
    <mergeCell ref="V110:V124"/>
    <mergeCell ref="T110:T124"/>
    <mergeCell ref="K78:K80"/>
    <mergeCell ref="J62:J63"/>
    <mergeCell ref="M62:M63"/>
    <mergeCell ref="S125:S133"/>
    <mergeCell ref="M88:M105"/>
    <mergeCell ref="S106:S109"/>
    <mergeCell ref="N75:N86"/>
    <mergeCell ref="M106:M109"/>
    <mergeCell ref="N106:N109"/>
    <mergeCell ref="K106:K109"/>
    <mergeCell ref="K81:K86"/>
    <mergeCell ref="J64:J69"/>
    <mergeCell ref="G39:G86"/>
    <mergeCell ref="J70:J74"/>
    <mergeCell ref="J57:J60"/>
    <mergeCell ref="H48:H56"/>
    <mergeCell ref="I62:I63"/>
    <mergeCell ref="I48:I51"/>
    <mergeCell ref="J52:J53"/>
    <mergeCell ref="I52:I53"/>
    <mergeCell ref="F96:F98"/>
    <mergeCell ref="E96:E98"/>
    <mergeCell ref="D106:D109"/>
    <mergeCell ref="I64:I69"/>
    <mergeCell ref="F88:F95"/>
    <mergeCell ref="F75:F77"/>
    <mergeCell ref="F64:F69"/>
    <mergeCell ref="H75:H86"/>
    <mergeCell ref="H96:H98"/>
    <mergeCell ref="E81:E86"/>
    <mergeCell ref="N19:N21"/>
    <mergeCell ref="K48:K51"/>
    <mergeCell ref="M36:M38"/>
    <mergeCell ref="L26:L27"/>
    <mergeCell ref="N26:N27"/>
    <mergeCell ref="K20:K21"/>
    <mergeCell ref="M22:M25"/>
    <mergeCell ref="N28:N29"/>
    <mergeCell ref="N22:N25"/>
    <mergeCell ref="N39:N47"/>
    <mergeCell ref="S19:S21"/>
    <mergeCell ref="T19:T21"/>
    <mergeCell ref="V64:V74"/>
    <mergeCell ref="V62:V63"/>
    <mergeCell ref="T64:T74"/>
    <mergeCell ref="T36:T38"/>
    <mergeCell ref="S48:S56"/>
    <mergeCell ref="S39:S47"/>
    <mergeCell ref="S32:S35"/>
    <mergeCell ref="V39:V47"/>
    <mergeCell ref="T22:T25"/>
    <mergeCell ref="U39:U47"/>
    <mergeCell ref="V57:V61"/>
    <mergeCell ref="U48:U56"/>
    <mergeCell ref="V48:V56"/>
    <mergeCell ref="V36:V38"/>
    <mergeCell ref="V32:V35"/>
    <mergeCell ref="U28:U29"/>
    <mergeCell ref="U32:U35"/>
    <mergeCell ref="K39:K47"/>
    <mergeCell ref="M39:M47"/>
    <mergeCell ref="L39:L47"/>
    <mergeCell ref="L19:L21"/>
    <mergeCell ref="M28:M29"/>
    <mergeCell ref="K22:K25"/>
    <mergeCell ref="M19:M21"/>
    <mergeCell ref="J22:J25"/>
    <mergeCell ref="U88:U105"/>
    <mergeCell ref="V19:V21"/>
    <mergeCell ref="V30:V31"/>
    <mergeCell ref="U26:U27"/>
    <mergeCell ref="V26:V27"/>
    <mergeCell ref="U36:U38"/>
    <mergeCell ref="V22:V25"/>
    <mergeCell ref="V28:V29"/>
    <mergeCell ref="U22:U25"/>
    <mergeCell ref="A88:A134"/>
    <mergeCell ref="K99:K105"/>
    <mergeCell ref="J99:J105"/>
    <mergeCell ref="C99:C105"/>
    <mergeCell ref="I88:I95"/>
    <mergeCell ref="H106:H109"/>
    <mergeCell ref="C96:C98"/>
    <mergeCell ref="C106:C109"/>
    <mergeCell ref="J106:J109"/>
    <mergeCell ref="I110:I122"/>
    <mergeCell ref="H88:H95"/>
    <mergeCell ref="J88:J95"/>
    <mergeCell ref="K70:K74"/>
    <mergeCell ref="K57:K60"/>
    <mergeCell ref="L64:L74"/>
    <mergeCell ref="T28:T29"/>
    <mergeCell ref="L75:L86"/>
    <mergeCell ref="M75:M86"/>
    <mergeCell ref="T88:T105"/>
    <mergeCell ref="S88:S105"/>
    <mergeCell ref="L110:L124"/>
    <mergeCell ref="M110:M124"/>
    <mergeCell ref="N110:N124"/>
    <mergeCell ref="S28:S29"/>
    <mergeCell ref="S57:S61"/>
    <mergeCell ref="M57:M61"/>
    <mergeCell ref="N57:N61"/>
    <mergeCell ref="L106:L109"/>
    <mergeCell ref="N32:N35"/>
    <mergeCell ref="S110:S124"/>
    <mergeCell ref="S75:S86"/>
    <mergeCell ref="L32:L35"/>
    <mergeCell ref="N30:N31"/>
    <mergeCell ref="M30:M31"/>
    <mergeCell ref="S26:S27"/>
    <mergeCell ref="L22:L25"/>
    <mergeCell ref="U11:U18"/>
    <mergeCell ref="T26:T27"/>
    <mergeCell ref="T57:T61"/>
    <mergeCell ref="L6:V6"/>
    <mergeCell ref="A7:G7"/>
    <mergeCell ref="O8:Q8"/>
    <mergeCell ref="B9:B10"/>
    <mergeCell ref="C9:C10"/>
    <mergeCell ref="G9:G10"/>
    <mergeCell ref="H9:H10"/>
    <mergeCell ref="C1:U1"/>
    <mergeCell ref="C3:U3"/>
    <mergeCell ref="C4:U4"/>
    <mergeCell ref="A9:A10"/>
  </mergeCells>
  <printOptions horizontalCentered="1"/>
  <pageMargins left="0.5" right="0.75" top="0.539370079" bottom="0.236220472440945" header="0.275590551181102" footer="0.118110236220472"/>
  <pageSetup fitToHeight="20" horizontalDpi="600" verticalDpi="600" orientation="landscape" paperSize="5" scale="30" r:id="rId4"/>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dc:creator>
  <cp:keywords/>
  <dc:description/>
  <cp:lastModifiedBy>DAPM-30-DELL</cp:lastModifiedBy>
  <cp:lastPrinted>2022-01-31T21:25:51Z</cp:lastPrinted>
  <dcterms:created xsi:type="dcterms:W3CDTF">2012-06-01T17:13:38Z</dcterms:created>
  <dcterms:modified xsi:type="dcterms:W3CDTF">2022-01-31T21:26:48Z</dcterms:modified>
  <cp:category/>
  <cp:version/>
  <cp:contentType/>
  <cp:contentStatus/>
</cp:coreProperties>
</file>