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-DAHM-005\Desktop\EJECUCIONES-2016-2017-2019\"/>
    </mc:Choice>
  </mc:AlternateContent>
  <xr:revisionPtr revIDLastSave="0" documentId="8_{59DF9E5B-8A2F-4DB3-95A5-0B427E6B0441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U8" i="2" l="1"/>
  <c r="W8" i="2"/>
</calcChain>
</file>

<file path=xl/sharedStrings.xml><?xml version="1.0" encoding="utf-8"?>
<sst xmlns="http://schemas.openxmlformats.org/spreadsheetml/2006/main" count="1387" uniqueCount="1001">
  <si>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</si>
  <si>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</si>
  <si>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</si>
  <si>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</si>
  <si>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</si>
  <si>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</si>
  <si>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</si>
  <si>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</si>
  <si>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</si>
  <si>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</si>
  <si>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</si>
  <si>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</si>
  <si>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</si>
  <si>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</si>
  <si>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</si>
  <si>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</si>
  <si>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</si>
  <si>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</si>
  <si>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</si>
  <si>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</si>
  <si>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</si>
  <si>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</si>
  <si>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</si>
  <si>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</si>
  <si>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</si>
  <si>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</si>
  <si>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</si>
  <si>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</si>
  <si>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</si>
  <si>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</si>
  <si>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</si>
  <si>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</si>
  <si>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</si>
  <si>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</si>
  <si>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</si>
  <si>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</si>
  <si>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</si>
  <si>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</si>
  <si>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</si>
  <si>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</si>
  <si>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</si>
  <si>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</si>
  <si>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</si>
  <si>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</si>
  <si>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</si>
  <si>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</si>
  <si>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</si>
  <si>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</si>
  <si>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ARMENIA\PP-DAHM-005:PP-DAHM-005:128.0.0.3</t>
  </si>
  <si>
    <t>Parámetros: Empresa:01; Periodo:2019; LapsInic:01; LapsFina:12; IdenCodi:%; CuenMovi:%; Factor:1; Jerarqui:N; SaldCero:S; NiveDeta:22; NiveImpr:9; Resumen:N; Nivel:0; IngrEgre:E</t>
  </si>
  <si>
    <t>Código</t>
  </si>
  <si>
    <t>Descripción</t>
  </si>
  <si>
    <t xml:space="preserve"> EJECUCION DE PRESUPUESTO</t>
  </si>
  <si>
    <t>ARMENIA,</t>
  </si>
  <si>
    <t>12/06/2024 03:48:32</t>
  </si>
  <si>
    <t>REPORTE [ROCL]</t>
  </si>
  <si>
    <t/>
  </si>
  <si>
    <t>TOTAL EGRESOS</t>
  </si>
  <si>
    <t>.</t>
  </si>
  <si>
    <t>Presupuesto de Gastos de Funcionamientos</t>
  </si>
  <si>
    <t>001</t>
  </si>
  <si>
    <t>CONCEJO MUNICIPAL DE ARMENIA</t>
  </si>
  <si>
    <t>001.01</t>
  </si>
  <si>
    <t>Concejo Municipal de Armenia</t>
  </si>
  <si>
    <t>001.01.5</t>
  </si>
  <si>
    <t>GASTOS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</si>
  <si>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</si>
  <si>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</si>
  <si>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</si>
  <si>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</si>
  <si>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</si>
  <si>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</si>
  <si>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</si>
  <si>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</si>
  <si>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</si>
  <si>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</si>
  <si>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</si>
  <si>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</si>
  <si>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</si>
  <si>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</si>
  <si>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</si>
  <si>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</si>
  <si>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</si>
  <si>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</si>
  <si>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</si>
  <si>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</si>
  <si>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</si>
  <si>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</si>
  <si>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</si>
  <si>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</si>
  <si>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</si>
  <si>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</si>
  <si>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</si>
  <si>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</si>
  <si>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</si>
  <si>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</si>
  <si>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</si>
  <si>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</si>
  <si>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</si>
  <si>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</si>
  <si>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</si>
  <si>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</si>
  <si>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102</t>
  </si>
  <si>
    <t>DEPARTAMENTO ADMINISTRATIVO JURIDICO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</si>
  <si>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</si>
  <si>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</si>
  <si>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</si>
  <si>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</si>
  <si>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</si>
  <si>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</si>
  <si>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</si>
  <si>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</si>
  <si>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</si>
  <si>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</si>
  <si>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</si>
  <si>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</si>
  <si>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104</t>
  </si>
  <si>
    <t>DEPARTAMENTO ADMINISTRATIVO DE FORTALECIMIENTO INSTITUCIONAL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</si>
  <si>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</si>
  <si>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</si>
  <si>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</si>
  <si>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</si>
  <si>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</si>
  <si>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</si>
  <si>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</si>
  <si>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</si>
  <si>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</si>
  <si>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</si>
  <si>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</si>
  <si>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</si>
  <si>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</si>
  <si>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</si>
  <si>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</si>
  <si>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</si>
  <si>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</si>
  <si>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</si>
  <si>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</si>
  <si>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</si>
  <si>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</si>
  <si>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</si>
  <si>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</si>
  <si>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</si>
  <si>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</si>
  <si>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</si>
  <si>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104.02.5.01.05.00.025</t>
  </si>
  <si>
    <t>Intereses a las Cesantias</t>
  </si>
  <si>
    <t>104.02.5.01.05.00.025.001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</si>
  <si>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</si>
  <si>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</si>
  <si>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</si>
  <si>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</si>
  <si>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</si>
  <si>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</si>
  <si>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</si>
  <si>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</si>
  <si>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</si>
  <si>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</si>
  <si>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</si>
  <si>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</si>
  <si>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</si>
  <si>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</si>
  <si>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</si>
  <si>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</si>
  <si>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</si>
  <si>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</si>
  <si>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</si>
  <si>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</si>
  <si>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</si>
  <si>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</si>
  <si>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</si>
  <si>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</si>
  <si>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</si>
  <si>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</si>
  <si>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</si>
  <si>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</si>
  <si>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</si>
  <si>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</si>
  <si>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</si>
  <si>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</si>
  <si>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</si>
  <si>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</si>
  <si>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</si>
  <si>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</si>
  <si>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</si>
  <si>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</si>
  <si>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</si>
  <si>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</si>
  <si>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</si>
  <si>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</si>
  <si>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</si>
  <si>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</si>
  <si>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</si>
  <si>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</si>
  <si>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</si>
  <si>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</si>
  <si>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104.02.5.01.05.00.094</t>
  </si>
  <si>
    <t>Horas Extras</t>
  </si>
  <si>
    <t>104.02.5.01.05.00.094.001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</si>
  <si>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</si>
  <si>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</si>
  <si>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</si>
  <si>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</si>
  <si>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</si>
  <si>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</si>
  <si>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</si>
  <si>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</si>
  <si>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</si>
  <si>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</si>
  <si>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</si>
  <si>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</si>
  <si>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</si>
  <si>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</si>
  <si>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</si>
  <si>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</si>
  <si>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</si>
  <si>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</si>
  <si>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</si>
  <si>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</si>
  <si>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</si>
  <si>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</si>
  <si>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</si>
  <si>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</si>
  <si>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</si>
  <si>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</si>
  <si>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</si>
  <si>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</si>
  <si>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</si>
  <si>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</si>
  <si>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</si>
  <si>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</si>
  <si>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</si>
  <si>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</si>
  <si>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</si>
  <si>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</si>
  <si>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</si>
  <si>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</si>
  <si>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</si>
  <si>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</si>
  <si>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</si>
  <si>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</si>
  <si>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</si>
  <si>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</si>
  <si>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</si>
  <si>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</si>
  <si>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</si>
  <si>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104.03.5.01.05.56.001</t>
  </si>
  <si>
    <t>104.03.5.01.05.56.001.038</t>
  </si>
  <si>
    <t>DEVOLUCION FONPET</t>
  </si>
  <si>
    <t>104.03.5.01.05.56.002</t>
  </si>
  <si>
    <t>Bonos Pensionales</t>
  </si>
  <si>
    <t>104.03.5.01.05.56.002.036</t>
  </si>
  <si>
    <t>CUOTAS PARTES PENSIONALES</t>
  </si>
  <si>
    <t>104.03.5.01.05.56.003</t>
  </si>
  <si>
    <t>Indemnizacion Sustituta</t>
  </si>
  <si>
    <t>104.03.5.01.05.56.003.036</t>
  </si>
  <si>
    <t>104.03.5.01.05.56.004</t>
  </si>
  <si>
    <t>Cuotas Partes Pensionales</t>
  </si>
  <si>
    <t>104.03.5.01.05.56.004.036</t>
  </si>
  <si>
    <t>104.03.5.01.05.56.005</t>
  </si>
  <si>
    <t>Desahorro Fonpet SSF</t>
  </si>
  <si>
    <t>104.03.5.01.05.56.005.037</t>
  </si>
  <si>
    <t>DESAHORRO FONPET SSF</t>
  </si>
  <si>
    <t>104.03.5.01.05.56.007</t>
  </si>
  <si>
    <t>Devolucion de Aportes</t>
  </si>
  <si>
    <t>104.03.5.01.05.56.007.036</t>
  </si>
  <si>
    <t>105</t>
  </si>
  <si>
    <t>SECRETARIA DE EDUCACION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</si>
  <si>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</si>
  <si>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</si>
  <si>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</si>
  <si>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</si>
  <si>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</si>
  <si>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</si>
  <si>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</si>
  <si>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</si>
  <si>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</si>
  <si>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</si>
  <si>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</si>
  <si>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</si>
  <si>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</si>
  <si>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</si>
  <si>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</si>
  <si>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</si>
  <si>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</si>
  <si>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</si>
  <si>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</si>
  <si>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</si>
  <si>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</si>
  <si>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</si>
  <si>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</si>
  <si>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</si>
  <si>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</si>
  <si>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</si>
  <si>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</si>
  <si>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</si>
  <si>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</si>
  <si>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</si>
  <si>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</si>
  <si>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</si>
  <si>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</si>
  <si>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</si>
  <si>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</si>
  <si>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</si>
  <si>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</si>
  <si>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</si>
  <si>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</si>
  <si>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</si>
  <si>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</si>
  <si>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</si>
  <si>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</si>
  <si>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</si>
  <si>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</si>
  <si>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</si>
  <si>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</si>
  <si>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</si>
  <si>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</si>
  <si>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</si>
  <si>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</si>
  <si>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</si>
  <si>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</si>
  <si>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</si>
  <si>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</si>
  <si>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</si>
  <si>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</si>
  <si>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</si>
  <si>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</si>
  <si>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</si>
  <si>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</si>
  <si>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</si>
  <si>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</si>
  <si>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</si>
  <si>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</si>
  <si>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</si>
  <si>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</si>
  <si>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</si>
  <si>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</si>
  <si>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</si>
  <si>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</si>
  <si>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</si>
  <si>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</si>
  <si>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</si>
  <si>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</si>
  <si>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</si>
  <si>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</si>
  <si>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</si>
  <si>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107.02.5.01.05.54.004</t>
  </si>
  <si>
    <t>107.02.5.01.05.54.004.001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</si>
  <si>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</si>
  <si>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</si>
  <si>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</si>
  <si>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</si>
  <si>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</si>
  <si>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</si>
  <si>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</si>
  <si>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</si>
  <si>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</si>
  <si>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</si>
  <si>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</si>
  <si>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</si>
  <si>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</si>
  <si>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111</t>
  </si>
  <si>
    <t>DEPARTAMENTO ADMINISTRATIVO DE HACIENDA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</si>
  <si>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</si>
  <si>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</si>
  <si>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</si>
  <si>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</si>
  <si>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</si>
  <si>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</si>
  <si>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</si>
  <si>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</si>
  <si>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</si>
  <si>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</si>
  <si>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</si>
  <si>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</si>
  <si>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</si>
  <si>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</si>
  <si>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</si>
  <si>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</si>
  <si>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</si>
  <si>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</si>
  <si>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</si>
  <si>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</si>
  <si>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</si>
  <si>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</si>
  <si>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</si>
  <si>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</si>
  <si>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113</t>
  </si>
  <si>
    <t>DEPARTAMENTO ADMINISTRATIVO DE BIENES Y SUMINISTROS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</si>
  <si>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</si>
  <si>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</si>
  <si>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</si>
  <si>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</si>
  <si>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</si>
  <si>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</si>
  <si>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</si>
  <si>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</si>
  <si>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</si>
  <si>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</si>
  <si>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</si>
  <si>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</si>
  <si>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</si>
  <si>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</si>
  <si>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</si>
  <si>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</si>
  <si>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</si>
  <si>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</si>
  <si>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</si>
  <si>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</si>
  <si>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</si>
  <si>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</si>
  <si>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</si>
  <si>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</si>
  <si>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</si>
  <si>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</si>
  <si>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</si>
  <si>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</si>
  <si>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</si>
  <si>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</si>
  <si>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</si>
  <si>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</si>
  <si>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</si>
  <si>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</si>
  <si>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</si>
  <si>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</si>
  <si>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</si>
  <si>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</si>
  <si>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</si>
  <si>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</si>
  <si>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</si>
  <si>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</si>
  <si>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</si>
  <si>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</si>
  <si>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</si>
  <si>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</si>
  <si>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</si>
  <si>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</si>
  <si>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</si>
  <si>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Impresos y Publicaciones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</si>
  <si>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</si>
  <si>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</si>
  <si>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</si>
  <si>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</si>
  <si>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</si>
  <si>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</si>
  <si>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</si>
  <si>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</si>
  <si>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</si>
  <si>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</si>
  <si>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</si>
  <si>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</si>
  <si>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</si>
  <si>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</si>
  <si>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</si>
  <si>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</si>
  <si>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</si>
  <si>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</si>
  <si>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</si>
  <si>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</si>
  <si>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</si>
  <si>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</si>
  <si>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</si>
  <si>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</si>
  <si>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</si>
  <si>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</si>
  <si>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</si>
  <si>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</si>
  <si>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</si>
  <si>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</si>
  <si>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</si>
  <si>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</si>
  <si>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</si>
  <si>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</si>
  <si>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</si>
  <si>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</si>
  <si>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</si>
  <si>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</si>
  <si>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</si>
  <si>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</si>
  <si>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</si>
  <si>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</si>
  <si>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</si>
  <si>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</si>
  <si>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</si>
  <si>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</si>
  <si>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Presupuesto de Gastos de nversion</t>
  </si>
  <si>
    <t>100</t>
  </si>
  <si>
    <t>DESPACHO ALCALDE</t>
  </si>
  <si>
    <t>100.01</t>
  </si>
  <si>
    <t>Inversion Despacho Alcalde</t>
  </si>
  <si>
    <t>100.01.8</t>
  </si>
  <si>
    <t>INVERSION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</si>
  <si>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</si>
  <si>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</si>
  <si>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</si>
  <si>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</si>
  <si>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</si>
  <si>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</si>
  <si>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</si>
  <si>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</si>
  <si>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</si>
  <si>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</si>
  <si>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</si>
  <si>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</si>
  <si>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100.01.8.12.17.01.001.001.001.0500</t>
  </si>
  <si>
    <t>Fortalecimiento del sistema de gestion de calidad Integrado -Calidad MECI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</si>
  <si>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</si>
  <si>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</si>
  <si>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</si>
  <si>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</si>
  <si>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</si>
  <si>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</si>
  <si>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</si>
  <si>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</si>
  <si>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</si>
  <si>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</si>
  <si>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</si>
  <si>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</si>
  <si>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</si>
  <si>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</si>
  <si>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100.01.8.12.17.02.011.001.001.0517</t>
  </si>
  <si>
    <t>Fortalecimiento Institucional para la gestion de proyectos estrategicos de ciudad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</si>
  <si>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</si>
  <si>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</si>
  <si>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</si>
  <si>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</si>
  <si>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</si>
  <si>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</si>
  <si>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</si>
  <si>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</si>
  <si>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</si>
  <si>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</si>
  <si>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</si>
  <si>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SGP PROPOSITO GENERAL</t>
  </si>
  <si>
    <t>100.01.8.13.14.08.044.001.034.0840</t>
  </si>
  <si>
    <t>Apoyo Institucional a programas de asistencia socioeconomicos del nivel Nacional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</si>
  <si>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</si>
  <si>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</si>
  <si>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</si>
  <si>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</si>
  <si>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</si>
  <si>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</si>
  <si>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</si>
  <si>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100.01.8.13.14.08.045.001.034</t>
  </si>
  <si>
    <t>100.01.8.13.14.08.045.001.034.0651</t>
  </si>
  <si>
    <t xml:space="preserve">Promocion de la corresponsabilidad y participacion
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</si>
  <si>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</si>
  <si>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</si>
  <si>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</si>
  <si>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</si>
  <si>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</si>
  <si>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</si>
  <si>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</si>
  <si>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</si>
  <si>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</si>
  <si>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100.01.8.13.16.09.060.001.001.0824</t>
  </si>
  <si>
    <t>Construccion colectiva por la paz y la cultura ciudadana</t>
  </si>
  <si>
    <t>100.01.8.13.16.09.060.001.034</t>
  </si>
  <si>
    <t>100.01.8.13.16.09.060.001.034.0824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</si>
  <si>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</si>
  <si>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</si>
  <si>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</si>
  <si>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</si>
  <si>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</si>
  <si>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</si>
  <si>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</si>
  <si>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</si>
  <si>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</si>
  <si>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</si>
  <si>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</si>
  <si>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</si>
  <si>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</si>
  <si>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</si>
  <si>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101.01.8.12.10.03.017.001.001</t>
  </si>
  <si>
    <t>101.01.8.12.10.03.017.001.001.0539</t>
  </si>
  <si>
    <t xml:space="preserve">Recuperación, conservación y manejo de áreas de significancia ambiental para la regulación del recurso hídrico y la adaptación y mitigación del cambio climático
</t>
  </si>
  <si>
    <t>101.01.8.12.10.03.017.001.034</t>
  </si>
  <si>
    <t>101.01.8.12.10.03.017.001.034.0539</t>
  </si>
  <si>
    <t>101.01.8.12.10.03.017.001.034.0826</t>
  </si>
  <si>
    <t>Actualizacion del plan de manejo ambiental de las cuencas hidrograficas</t>
  </si>
  <si>
    <t>101.01.8.12.10.03.017.002</t>
  </si>
  <si>
    <t>VIVERO MUNICIPAL DE ARMENIA PARA LOS PROYECTOS DE GESTION AMBIENTAL</t>
  </si>
  <si>
    <t>101.01.8.12.10.03.017.002.034</t>
  </si>
  <si>
    <t>101.01.8.12.10.03.017.002.034.0541</t>
  </si>
  <si>
    <t xml:space="preserve">Vivero Municipal de Armenia
</t>
  </si>
  <si>
    <t>101.01.8.12.10.03.017.002.199</t>
  </si>
  <si>
    <t>APROVECHAMIENTO ECONOMICO DE ESPACIO PUBLICO</t>
  </si>
  <si>
    <t>101.01.8.12.10.03.017.002.199.0541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</si>
  <si>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</si>
  <si>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</si>
  <si>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</si>
  <si>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101.01.8.12.10.03.017.003.001.0542</t>
  </si>
  <si>
    <t xml:space="preserve">Sistemas de información para la planificación ambiental para el control,seguimiento y gestion integral a los suelos de proteccion del Municipio de Armenia para la mitigacion de los efectos del cambio climatico
</t>
  </si>
  <si>
    <t>101.01.8.12.10.03.017.003.001.0543</t>
  </si>
  <si>
    <t xml:space="preserve"> Seguimiento al plan de  gestión integral de residuos solidos PGIRS</t>
  </si>
  <si>
    <t>101.01.8.12.10.03.017.004</t>
  </si>
  <si>
    <t>PROYECTOS DEFINIDOS ENEL MEDIANO PLAZO PARA EL PLAN DE ORDENAMIENTO TERRITORIAL P.O.T</t>
  </si>
  <si>
    <t>101.01.8.12.10.03.017.004.001</t>
  </si>
  <si>
    <t>101.01.8.12.10.03.017.004.001.0545</t>
  </si>
  <si>
    <t xml:space="preserve">Estrategias de ejecución de la fase inicial del Eco Parque La Secreta
</t>
  </si>
  <si>
    <t>101.01.8.12.10.03.017.004.001.0546</t>
  </si>
  <si>
    <t xml:space="preserve">Sistema de árbol urbano estrategia para mitigación del cambio climático
</t>
  </si>
  <si>
    <t>101.01.8.12.10.03.017.004.001.0548</t>
  </si>
  <si>
    <t xml:space="preserve">Oferta ambiental del espacio público y la red de senderos municipal
</t>
  </si>
  <si>
    <t>101.01.8.12.10.03.017.004.034</t>
  </si>
  <si>
    <t>101.01.8.12.10.03.017.004.034.0546</t>
  </si>
  <si>
    <t>101.01.8.12.10.03.017.004.034.0548</t>
  </si>
  <si>
    <t>101.01.8.12.10.03.017.004.199</t>
  </si>
  <si>
    <t>101.01.8.12.10.03.017.004.199.0546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</si>
  <si>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</si>
  <si>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</si>
  <si>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</si>
  <si>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</si>
  <si>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</si>
  <si>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</si>
  <si>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</si>
  <si>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</si>
  <si>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</si>
  <si>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</si>
  <si>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101.01.8.12.10.03.017.006.034</t>
  </si>
  <si>
    <t>101.01.8.12.10.03.017.006.034.0550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</si>
  <si>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</si>
  <si>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</si>
  <si>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</si>
  <si>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101.01.8.12.10.03.017.007.001.0551</t>
  </si>
  <si>
    <t xml:space="preserve">Estudios Técnicos para la actualización delas zonas de alto riesgo
</t>
  </si>
  <si>
    <t>101.01.8.12.10.03.017.007.034</t>
  </si>
  <si>
    <t>101.01.8.12.10.03.017.007.034.0551</t>
  </si>
  <si>
    <t>101.01.8.12.10.03.017.007.506</t>
  </si>
  <si>
    <t xml:space="preserve">REC.BCE.Aprovechamiento Economico de Espacio Publico
</t>
  </si>
  <si>
    <t>101.01.8.12.10.03.017.007.506.0551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</si>
  <si>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</si>
  <si>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</si>
  <si>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</si>
  <si>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</si>
  <si>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</si>
  <si>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101.01.8.12.10.03.018.001.001.0555</t>
  </si>
  <si>
    <t>Proyectos pilotos para la gestión integral en la adaptacion y mitigacion del cambio climatico</t>
  </si>
  <si>
    <t>101.01.8.12.10.03.018.001.001.0825</t>
  </si>
  <si>
    <t>Sistema de Informacion y monitoreo de variables ambientales en el Municipio de armenia</t>
  </si>
  <si>
    <t>101.01.8.12.10.03.018.001.034</t>
  </si>
  <si>
    <t>101.01.8.12.10.03.018.001.034.0552</t>
  </si>
  <si>
    <t xml:space="preserve">Desarrollo sostenible empresarial, industrial, agropecuario y turístico para la mitigación de los efectos del cambio climático
</t>
  </si>
  <si>
    <t>101.01.8.12.10.03.018.001.034.0554</t>
  </si>
  <si>
    <t xml:space="preserve">Promotores ambientales comunitarios 
</t>
  </si>
  <si>
    <t>101.01.8.12.10.03.018.002</t>
  </si>
  <si>
    <t>PLAN DE MANEJO AMBIENTAL PARA LA CONSERVACION DEL PAISAJE CULTURAL CAFETERO</t>
  </si>
  <si>
    <t>101.01.8.12.10.03.018.002.001</t>
  </si>
  <si>
    <t>101.01.8.12.10.03.018.002.001.0557</t>
  </si>
  <si>
    <t xml:space="preserve">Paisaje Cultural Cafetero
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</si>
  <si>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</si>
  <si>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</si>
  <si>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</si>
  <si>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</si>
  <si>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</si>
  <si>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</si>
  <si>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</si>
  <si>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</si>
  <si>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101.01.8.12.15.05.021.001.001</t>
  </si>
  <si>
    <t>101.01.8.12.15.05.021.001.001.0566</t>
  </si>
  <si>
    <t xml:space="preserve">Cultura de la norma urbana
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</si>
  <si>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</si>
  <si>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</si>
  <si>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</si>
  <si>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</si>
  <si>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</si>
  <si>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101.01.8.12.15.05.021.002.033</t>
  </si>
  <si>
    <t>ULTIMA DOCEAVA SGP-PROPOSITO GENERAL</t>
  </si>
  <si>
    <t>101.01.8.12.15.05.021.002.033.0568</t>
  </si>
  <si>
    <t>101.01.8.12.15.05.021.002.034</t>
  </si>
  <si>
    <t>101.01.8.12.15.05.021.002.034.0568</t>
  </si>
  <si>
    <t>101.01.8.12.15.05.021.002.034.0569</t>
  </si>
  <si>
    <t xml:space="preserve">Aprovechamiento Urbanístico
</t>
  </si>
  <si>
    <t>101.01.8.12.15.05.021.002.197</t>
  </si>
  <si>
    <t>APROVECHAMIENTO URBANISTICO ADICIONAL</t>
  </si>
  <si>
    <t>101.01.8.12.15.05.021.002.197.0569</t>
  </si>
  <si>
    <t>101.01.8.12.15.05.021.002.199</t>
  </si>
  <si>
    <t>101.01.8.12.15.05.021.002.199.0568</t>
  </si>
  <si>
    <t>101.01.8.12.15.05.021.002.199.0569</t>
  </si>
  <si>
    <t>101.01.8.12.15.05.021.002.505</t>
  </si>
  <si>
    <t xml:space="preserve">REC.BCE.Aprovechamiento Urbanistico adicional RDE
</t>
  </si>
  <si>
    <t>101.01.8.12.15.05.021.002.505.0569</t>
  </si>
  <si>
    <t>101.01.8.12.15.05.021.002.506</t>
  </si>
  <si>
    <t>101.01.8.12.15.05.021.002.506.0568</t>
  </si>
  <si>
    <t>101.01.8.12.15.05.021.003</t>
  </si>
  <si>
    <t>EFICIENCIA EN LA APLICACION DE LOS INSTRUMENTOS DE PLANIFICACION INTERMEDIA</t>
  </si>
  <si>
    <t>101.01.8.12.15.05.021.003.034</t>
  </si>
  <si>
    <t>101.01.8.12.15.05.021.003.034.0572</t>
  </si>
  <si>
    <t xml:space="preserve">Desarrollo y ejecución de la Planifiacion Intermedia (Planes Zonales, Parciales, Sectoriales y Rurales,  UPR)
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</si>
  <si>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</si>
  <si>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</si>
  <si>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</si>
  <si>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</si>
  <si>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</si>
  <si>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</si>
  <si>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</si>
  <si>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</si>
  <si>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</si>
  <si>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</si>
  <si>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</si>
  <si>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</si>
  <si>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</si>
  <si>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</si>
  <si>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</si>
  <si>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</si>
  <si>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</si>
  <si>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</si>
  <si>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</si>
  <si>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</si>
  <si>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101.01.8.12.17.01.004.001.034</t>
  </si>
  <si>
    <t>101.01.8.12.17.01.004.001.034.0506</t>
  </si>
  <si>
    <t>SISBEN-Armenia</t>
  </si>
  <si>
    <t>101.01.8.12.17.01.004.001.306</t>
  </si>
  <si>
    <t>CONTRIBUCION ESTRATIFICACION</t>
  </si>
  <si>
    <t>101.01.8.12.17.01.004.001.306.0507</t>
  </si>
  <si>
    <t>101.01.8.12.17.01.004.001.623</t>
  </si>
  <si>
    <t>REC.BCE Contribucion estratificacion</t>
  </si>
  <si>
    <t>101.01.8.12.17.01.004.001.623.0507</t>
  </si>
  <si>
    <t xml:space="preserve">Estratificación socioeconómica urbana y rural del Municipio de Armenia 
</t>
  </si>
  <si>
    <t>101.01.8.12.17.01.004.001.895</t>
  </si>
  <si>
    <t>NACIONALES-CONVENIO -ENTERRITORIO SSF</t>
  </si>
  <si>
    <t>101.01.8.12.17.01.004.001.895.0506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</si>
  <si>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</si>
  <si>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</si>
  <si>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</si>
  <si>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</si>
  <si>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</si>
  <si>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</si>
  <si>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</si>
  <si>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</si>
  <si>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</si>
  <si>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</si>
  <si>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</si>
  <si>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</si>
  <si>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101.01.8.12.17.03.016.001.001</t>
  </si>
  <si>
    <t>101.01.8.12.17.03.016.001.001.0530</t>
  </si>
  <si>
    <t xml:space="preserve">Proyectos de  desarrollo de Ciudades Sostenibles
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</si>
  <si>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</si>
  <si>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</si>
  <si>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</si>
  <si>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</si>
  <si>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</si>
  <si>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</si>
  <si>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</si>
  <si>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</si>
  <si>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</si>
  <si>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</si>
  <si>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</si>
  <si>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</si>
  <si>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</si>
  <si>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</si>
  <si>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</si>
  <si>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</si>
  <si>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</si>
  <si>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</si>
  <si>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</si>
  <si>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</si>
  <si>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</si>
  <si>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</si>
  <si>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</si>
  <si>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</si>
  <si>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</si>
  <si>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</si>
  <si>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</si>
  <si>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</si>
  <si>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</si>
  <si>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</si>
  <si>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</si>
  <si>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</si>
  <si>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</si>
  <si>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</si>
  <si>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103.01.8.12.12.04.020.001.001.0564</t>
  </si>
  <si>
    <t xml:space="preserve">Conocimiento del Riesgo de Desastres
</t>
  </si>
  <si>
    <t>103.01.8.12.12.04.020.001.034</t>
  </si>
  <si>
    <t>103.01.8.12.12.04.020.001.034.0558</t>
  </si>
  <si>
    <t>103.01.8.12.12.04.020.001.034.0561</t>
  </si>
  <si>
    <t>103.01.8.12.12.04.020.001.034.0563</t>
  </si>
  <si>
    <t>103.01.8.12.12.04.020.001.034.0564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</si>
  <si>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</si>
  <si>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</si>
  <si>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</si>
  <si>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</si>
  <si>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</si>
  <si>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</si>
  <si>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</si>
  <si>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</si>
  <si>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</si>
  <si>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103.01.8.12.15.05.024.001.034</t>
  </si>
  <si>
    <t>103.01.8.12.15.05.024.001.034.0584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</si>
  <si>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</si>
  <si>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</si>
  <si>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</si>
  <si>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</si>
  <si>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</si>
  <si>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</si>
  <si>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</si>
  <si>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</si>
  <si>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</si>
  <si>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103.01.8.13.10.11.064.001.001.0688</t>
  </si>
  <si>
    <t xml:space="preserve">Promoción y Gestión del bienestar animal
</t>
  </si>
  <si>
    <t>103.01.8.13.10.11.064.001.034</t>
  </si>
  <si>
    <t>103.01.8.13.10.11.064.001.034.0688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</si>
  <si>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</si>
  <si>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</si>
  <si>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</si>
  <si>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</si>
  <si>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</si>
  <si>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</si>
  <si>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</si>
  <si>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</si>
  <si>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</si>
  <si>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</si>
  <si>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</si>
  <si>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</si>
  <si>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</si>
  <si>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</si>
  <si>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</si>
  <si>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</si>
  <si>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</si>
  <si>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</si>
  <si>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</si>
  <si>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</si>
  <si>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103.01.8.13.14.08.050.001.034</t>
  </si>
  <si>
    <t>103.01.8.13.14.08.050.001.034.0662</t>
  </si>
  <si>
    <t>103.01.8.13.14.08.050.001.034.0663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</si>
  <si>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</si>
  <si>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</si>
  <si>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</si>
  <si>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</si>
  <si>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</si>
  <si>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103.01.8.13.14.08.057.001.001.0674</t>
  </si>
  <si>
    <t xml:space="preserve"> Promoción y protección de los Derechos Humanos
</t>
  </si>
  <si>
    <t>103.01.8.13.14.08.057.001.001.0675</t>
  </si>
  <si>
    <t xml:space="preserve">Atención articulada de la población reintegrada 
</t>
  </si>
  <si>
    <t>103.01.8.13.14.08.057.001.001.0676</t>
  </si>
  <si>
    <t xml:space="preserve">Fortalecimiento de la acción social de las comunidades y organizaciones basadas en la fe
</t>
  </si>
  <si>
    <t>103.01.8.13.14.08.057.001.034</t>
  </si>
  <si>
    <t>103.01.8.13.14.08.057.001.034.0674</t>
  </si>
  <si>
    <t>103.01.8.13.14.08.057.001.034.0675</t>
  </si>
  <si>
    <t>103.01.8.13.14.08.057.001.034.0676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</si>
  <si>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</si>
  <si>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</si>
  <si>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</si>
  <si>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</si>
  <si>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</si>
  <si>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</si>
  <si>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</si>
  <si>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103.01.8.13.14.08.058.001.034</t>
  </si>
  <si>
    <t>103.01.8.13.14.08.058.001.034.0677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</si>
  <si>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</si>
  <si>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</si>
  <si>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</si>
  <si>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</si>
  <si>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</si>
  <si>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</si>
  <si>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</si>
  <si>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</si>
  <si>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</si>
  <si>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103.01.8.13.16.09.061.001.034</t>
  </si>
  <si>
    <t>103.01.8.13.16.09.061.001.034.0681</t>
  </si>
  <si>
    <t>103.01.8.13.16.09.061.001.309</t>
  </si>
  <si>
    <t>NACIONALES CONVENIO-FONSECON</t>
  </si>
  <si>
    <t>103.01.8.13.16.09.061.001.309.0681</t>
  </si>
  <si>
    <t>103.01.8.13.16.09.061.001.874</t>
  </si>
  <si>
    <t>REC BCE PASIV VIG EXPIRADA NACIONALES-FONSECON-CONVENIO 1132 DE 2016</t>
  </si>
  <si>
    <t>103.01.8.13.16.09.061.001.874.0681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</si>
  <si>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</si>
  <si>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</si>
  <si>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</si>
  <si>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</si>
  <si>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</si>
  <si>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</si>
  <si>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</si>
  <si>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103.01.8.13.16.09.062.001.001.0684</t>
  </si>
  <si>
    <t xml:space="preserve">Apoyo a establecimientos de reclusión
</t>
  </si>
  <si>
    <t>103.01.8.13.16.09.062.001.027</t>
  </si>
  <si>
    <t>CONTRIBUCION ESPECIAL SOBRE CONTRATOS DE OBRA</t>
  </si>
  <si>
    <t>103.01.8.13.16.09.062.001.027.0683</t>
  </si>
  <si>
    <t xml:space="preserve">Plan Integral de Seguridad y Convivencia Ciudadana- PISCC
</t>
  </si>
  <si>
    <t>103.01.8.13.16.09.062.001.034</t>
  </si>
  <si>
    <t>103.01.8.13.16.09.062.001.034.0682</t>
  </si>
  <si>
    <t>103.01.8.13.16.09.062.001.034.0684</t>
  </si>
  <si>
    <t>103.01.8.13.16.09.062.001.564</t>
  </si>
  <si>
    <t>REC.BCE Contribucion Especial sobre contratos de O</t>
  </si>
  <si>
    <t>103.01.8.13.16.09.062.001.564.0683</t>
  </si>
  <si>
    <t>103.01.8.13.16.09.062.001.701</t>
  </si>
  <si>
    <t>MULTAS CODIGO NACIONAL DE POLICIA</t>
  </si>
  <si>
    <t>103.01.8.13.16.09.062.001.701.0683</t>
  </si>
  <si>
    <t>103.01.8.13.16.09.062.001.879</t>
  </si>
  <si>
    <t>REC BCE CONTRIBUCION ESPECIAL DE CONTRATOS DE OBRA LIBERACION RESERVA</t>
  </si>
  <si>
    <t>103.01.8.13.16.09.062.001.879.0683</t>
  </si>
  <si>
    <t>103.01.8.13.16.09.062.001.880</t>
  </si>
  <si>
    <t>REC BCE CODIGO DE MULTAS  CODIGO NACIONAL</t>
  </si>
  <si>
    <t>103.01.8.13.16.09.062.001.880.0683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</si>
  <si>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</si>
  <si>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</si>
  <si>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</si>
  <si>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</si>
  <si>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</si>
  <si>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</si>
  <si>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</si>
  <si>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</si>
  <si>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</si>
  <si>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</si>
  <si>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103.02.8.12.12.04.020.001.005.0565</t>
  </si>
  <si>
    <t xml:space="preserve">Fortalecimiento de la Actividad Bomberíl
</t>
  </si>
  <si>
    <t>103.02.8.12.12.04.020.001.194</t>
  </si>
  <si>
    <t>REC.CART.SOBRETASA BOMBERIL E INTERESES</t>
  </si>
  <si>
    <t>103.02.8.12.12.04.020.001.194.0565</t>
  </si>
  <si>
    <t>103.02.8.12.12.04.020.001.509</t>
  </si>
  <si>
    <t xml:space="preserve">REC.BCE.Sobretasa Bomberil
</t>
  </si>
  <si>
    <t>103.02.8.12.12.04.020.001.509.0565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</si>
  <si>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</si>
  <si>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</si>
  <si>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</si>
  <si>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</si>
  <si>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</si>
  <si>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</si>
  <si>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</si>
  <si>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</si>
  <si>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</si>
  <si>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</si>
  <si>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</si>
  <si>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</si>
  <si>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</si>
  <si>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DEPARTAMENTO ADTIVO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</si>
  <si>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</si>
  <si>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</si>
  <si>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</si>
  <si>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</si>
  <si>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</si>
  <si>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</si>
  <si>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</si>
  <si>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</si>
  <si>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</si>
  <si>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</si>
  <si>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</si>
  <si>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</si>
  <si>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</si>
  <si>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104.01.8.12.17.02.013.002</t>
  </si>
  <si>
    <t>CONSERVACION DE LA MEMORIA INSTITUCIONAL DEL MUNICIPIO</t>
  </si>
  <si>
    <t>104.01.8.12.17.02.013.002.001</t>
  </si>
  <si>
    <t>104.01.8.12.17.02.013.002.001.0528</t>
  </si>
  <si>
    <t xml:space="preserve">Uso de tecnologías para la recuperación y conservación de la Memoria Institucional
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</si>
  <si>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</si>
  <si>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</si>
  <si>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</si>
  <si>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</si>
  <si>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</si>
  <si>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104.01.8.12.17.02.014.001.001.0529</t>
  </si>
  <si>
    <t xml:space="preserve">Fortalecimiento del clima laboral hacia la cultura organizacional
</t>
  </si>
  <si>
    <t>104.01.8.12.17.02.014.001.305</t>
  </si>
  <si>
    <t>REINTEGROS RETROACTIVOS RETROPATRONOS</t>
  </si>
  <si>
    <t>104.01.8.12.17.02.014.001.305.0529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</si>
  <si>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</si>
  <si>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</si>
  <si>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</si>
  <si>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</si>
  <si>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</si>
  <si>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</si>
  <si>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</si>
  <si>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</si>
  <si>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</si>
  <si>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</si>
  <si>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</si>
  <si>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105.00.8.13.01.07.035.001.026</t>
  </si>
  <si>
    <t>SGP EDUCACION-PRESTACION DE SERVICIOS</t>
  </si>
  <si>
    <t>105.00.8.13.01.07.035.001.026.0646</t>
  </si>
  <si>
    <t xml:space="preserve">Mejoramiento y seguimiento a la gestión en los procesos de la Secretaría de Educación
</t>
  </si>
  <si>
    <t>105.00.8.13.01.07.035.002</t>
  </si>
  <si>
    <t>OTROS PROYECTOS DE CONECTIVIDAD</t>
  </si>
  <si>
    <t>105.00.8.13.01.07.035.002.620</t>
  </si>
  <si>
    <t>Rendimientos Financieros SGP Conectividad</t>
  </si>
  <si>
    <t>105.00.8.13.01.07.035.002.620.0647</t>
  </si>
  <si>
    <t xml:space="preserve">Conectividad en las instituciones educativas
</t>
  </si>
  <si>
    <t>105.00.8.13.01.07.035.002.641</t>
  </si>
  <si>
    <t>SGP CONECTIVIDAD</t>
  </si>
  <si>
    <t>105.00.8.13.01.07.035.002.641.0647</t>
  </si>
  <si>
    <t>Conectividad en las instituciones educativas</t>
  </si>
  <si>
    <t>105.00.8.13.01.07.035.003</t>
  </si>
  <si>
    <t>FUNCIONAMIENTO Y PRESTACION DE SERVICIOS DEL SECTOR  DEL NIVEL CENTRAL PAGO DE SALARIOS  PRESTACIONES SOCIALES</t>
  </si>
  <si>
    <t>105.00.8.13.01.07.035.003.026</t>
  </si>
  <si>
    <t>105.00.8.13.01.07.035.003.026.0790</t>
  </si>
  <si>
    <t>Sueldo</t>
  </si>
  <si>
    <t>105.00.8.13.01.07.035.003.026.0792</t>
  </si>
  <si>
    <t>Imdenizacion Vacaciones</t>
  </si>
  <si>
    <t>105.00.8.13.01.07.035.003.026.0793</t>
  </si>
  <si>
    <t>Prima tecnica</t>
  </si>
  <si>
    <t>105.00.8.13.01.07.035.003.026.0794</t>
  </si>
  <si>
    <t>Bonificacion por servicios prestados</t>
  </si>
  <si>
    <t>105.00.8.13.01.07.035.003.026.0795</t>
  </si>
  <si>
    <t>Prima de servicios</t>
  </si>
  <si>
    <t>105.00.8.13.01.07.035.003.026.0796</t>
  </si>
  <si>
    <t>105.00.8.13.01.07.035.003.026.0797</t>
  </si>
  <si>
    <t>105.00.8.13.01.07.035.003.026.0798</t>
  </si>
  <si>
    <t>Bonificacion especial de recreacion</t>
  </si>
  <si>
    <t>105.00.8.13.01.07.035.003.026.0799</t>
  </si>
  <si>
    <t>Honorarios</t>
  </si>
  <si>
    <t>105.00.8.13.01.07.035.003.026.0800</t>
  </si>
  <si>
    <t>Cajas de Compensacion</t>
  </si>
  <si>
    <t>105.00.8.13.01.07.035.003.026.0801</t>
  </si>
  <si>
    <t>SENA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</si>
</sst>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quotePrefix="1" applyAlignment="1">
      <alignment horizontal="left" vertical="top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 applyAlignment="1">
      <alignment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53322144"/>
        <c:axId val="1"/>
        <c:axId val="0"/>
      </c:bar3DChart>
      <c:catAx>
        <c:axId val="5533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22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OBLIGACION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5312000"/>
        <c:axId val="1"/>
        <c:axId val="0"/>
      </c:bar3DChart>
      <c:catAx>
        <c:axId val="615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15312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46"/>
  <sheetViews>
    <sheetView tabSelected="1" zoomScale="75" workbookViewId="0">
      <selection activeCell="A8" sqref="A8:XFD8"/>
    </sheetView>
  </sheetViews>
  <sheetFormatPr baseColWidth="10" defaultRowHeight="12.75" x14ac:dyDescent="0.2"/>
  <cols>
    <col min="1" max="1" width="46.7109375" style="37" customWidth="1"/>
    <col min="2" max="2" width="73.5703125" style="37" customWidth="1"/>
    <col min="3" max="3" width="29.28515625" style="25" customWidth="1"/>
    <col min="4" max="4" width="20.28515625" style="25" customWidth="1"/>
    <col min="5" max="5" width="22.7109375" style="25" bestFit="1" customWidth="1"/>
    <col min="6" max="6" width="20.28515625" style="25" customWidth="1"/>
    <col min="7" max="7" width="22.7109375" style="25" bestFit="1" customWidth="1"/>
    <col min="8" max="26" width="20.28515625" style="25" customWidth="1"/>
    <col min="27" max="27" width="21.42578125" style="25" customWidth="1"/>
    <col min="28" max="28" width="22.85546875" style="25" customWidth="1"/>
    <col min="29" max="31" width="20.28515625" style="25" customWidth="1"/>
  </cols>
  <sheetData>
    <row r="1" spans="1:31" x14ac:dyDescent="0.2">
      <c r="A1" s="101" t="s">
        <v>44</v>
      </c>
      <c r="B1" s="23" t="s">
        <v>47</v>
      </c>
      <c r="C1" s="24"/>
      <c r="D1" s="24"/>
      <c r="E1" s="24"/>
      <c r="F1" s="24"/>
      <c r="G1" s="24"/>
      <c r="L1" s="103" t="s">
        <v>52</v>
      </c>
      <c r="AB1" s="103" t="s">
        <v>53</v>
      </c>
      <c r="AC1" s="103" t="s">
        <v>54</v>
      </c>
    </row>
    <row r="2" spans="1:31" ht="15.75" x14ac:dyDescent="0.25">
      <c r="A2" s="101" t="s">
        <v>45</v>
      </c>
      <c r="B2" s="1">
        <v>890000464</v>
      </c>
      <c r="G2" s="26"/>
      <c r="AC2" s="103" t="s">
        <v>55</v>
      </c>
    </row>
    <row r="3" spans="1:31" ht="15" x14ac:dyDescent="0.25">
      <c r="A3" s="102" t="s">
        <v>46</v>
      </c>
      <c r="B3" s="1" t="s">
        <v>48</v>
      </c>
      <c r="F3" s="27"/>
      <c r="G3" s="28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39" t="s">
        <v>18</v>
      </c>
      <c r="B5" s="40"/>
      <c r="C5" s="45" t="s">
        <v>1</v>
      </c>
      <c r="D5" s="50" t="s">
        <v>28</v>
      </c>
      <c r="E5" s="51"/>
      <c r="F5" s="51"/>
      <c r="G5" s="52"/>
      <c r="H5" s="73" t="s">
        <v>29</v>
      </c>
      <c r="I5" s="53" t="s">
        <v>15</v>
      </c>
      <c r="J5" s="54"/>
      <c r="K5" s="50" t="s">
        <v>11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2"/>
      <c r="W5" s="67" t="s">
        <v>13</v>
      </c>
      <c r="X5" s="68"/>
      <c r="Y5" s="68"/>
      <c r="Z5" s="68"/>
      <c r="AA5" s="68"/>
      <c r="AB5" s="69"/>
      <c r="AC5" s="50" t="s">
        <v>14</v>
      </c>
      <c r="AD5" s="51"/>
      <c r="AE5" s="52"/>
    </row>
    <row r="6" spans="1:31" s="6" customFormat="1" ht="15.75" customHeight="1" thickBot="1" x14ac:dyDescent="0.45">
      <c r="A6" s="41" t="s">
        <v>17</v>
      </c>
      <c r="B6" s="43" t="s">
        <v>0</v>
      </c>
      <c r="C6" s="46"/>
      <c r="D6" s="57" t="s">
        <v>8</v>
      </c>
      <c r="E6" s="58"/>
      <c r="F6" s="58" t="s">
        <v>9</v>
      </c>
      <c r="G6" s="62"/>
      <c r="H6" s="74"/>
      <c r="I6" s="55"/>
      <c r="J6" s="56"/>
      <c r="K6" s="70" t="s">
        <v>10</v>
      </c>
      <c r="L6" s="49"/>
      <c r="M6" s="48" t="s">
        <v>35</v>
      </c>
      <c r="N6" s="49"/>
      <c r="O6" s="48" t="s">
        <v>36</v>
      </c>
      <c r="P6" s="49"/>
      <c r="Q6" s="48" t="s">
        <v>30</v>
      </c>
      <c r="R6" s="49"/>
      <c r="S6" s="48" t="s">
        <v>42</v>
      </c>
      <c r="T6" s="49"/>
      <c r="U6" s="48" t="s">
        <v>43</v>
      </c>
      <c r="V6" s="49"/>
      <c r="W6" s="71" t="s">
        <v>12</v>
      </c>
      <c r="X6" s="72"/>
      <c r="Y6" s="61" t="s">
        <v>37</v>
      </c>
      <c r="Z6" s="61"/>
      <c r="AA6" s="61" t="s">
        <v>38</v>
      </c>
      <c r="AB6" s="61"/>
      <c r="AC6" s="63" t="s">
        <v>24</v>
      </c>
      <c r="AD6" s="65" t="s">
        <v>39</v>
      </c>
      <c r="AE6" s="59" t="s">
        <v>40</v>
      </c>
    </row>
    <row r="7" spans="1:31" s="7" customFormat="1" ht="25.5" customHeight="1" thickBot="1" x14ac:dyDescent="0.35">
      <c r="A7" s="42"/>
      <c r="B7" s="44"/>
      <c r="C7" s="47"/>
      <c r="D7" s="29" t="s">
        <v>2</v>
      </c>
      <c r="E7" s="30" t="s">
        <v>16</v>
      </c>
      <c r="F7" s="30" t="s">
        <v>2</v>
      </c>
      <c r="G7" s="31" t="s">
        <v>16</v>
      </c>
      <c r="H7" s="75"/>
      <c r="I7" s="32" t="s">
        <v>4</v>
      </c>
      <c r="J7" s="33" t="s">
        <v>5</v>
      </c>
      <c r="K7" s="34" t="s">
        <v>4</v>
      </c>
      <c r="L7" s="35" t="s">
        <v>5</v>
      </c>
      <c r="M7" s="35" t="s">
        <v>4</v>
      </c>
      <c r="N7" s="35" t="s">
        <v>5</v>
      </c>
      <c r="O7" s="35" t="s">
        <v>4</v>
      </c>
      <c r="P7" s="35" t="s">
        <v>5</v>
      </c>
      <c r="Q7" s="35" t="s">
        <v>4</v>
      </c>
      <c r="R7" s="35" t="s">
        <v>5</v>
      </c>
      <c r="S7" s="35" t="s">
        <v>4</v>
      </c>
      <c r="T7" s="35" t="s">
        <v>5</v>
      </c>
      <c r="U7" s="35" t="s">
        <v>4</v>
      </c>
      <c r="V7" s="35" t="s">
        <v>5</v>
      </c>
      <c r="W7" s="35" t="s">
        <v>5</v>
      </c>
      <c r="X7" s="35" t="s">
        <v>6</v>
      </c>
      <c r="Y7" s="35" t="s">
        <v>5</v>
      </c>
      <c r="Z7" s="35" t="s">
        <v>6</v>
      </c>
      <c r="AA7" s="35" t="s">
        <v>5</v>
      </c>
      <c r="AB7" s="35" t="s">
        <v>6</v>
      </c>
      <c r="AC7" s="64"/>
      <c r="AD7" s="66"/>
      <c r="AE7" s="60"/>
    </row>
    <row r="8" spans="1:31" ht="12.6" hidden="1" customHeight="1" x14ac:dyDescent="0.2">
      <c r="A8" s="36" t="s">
        <v>50</v>
      </c>
      <c r="B8" s="37" t="s">
        <v>51</v>
      </c>
    </row>
    <row r="9" spans="1:31" x14ac:dyDescent="0.2">
      <c r="A9" s="38"/>
    </row>
    <row r="10" spans="1:31" x14ac:dyDescent="0.2">
      <c r="A10" s="38" t="s">
        <v>56</v>
      </c>
      <c r="B10" s="104" t="s">
        <v>57</v>
      </c>
      <c r="C10" s="25">
        <v>386876041345</v>
      </c>
      <c r="D10" s="25">
        <v>92977609180.179993</v>
      </c>
      <c r="E10" s="25">
        <v>37980035431</v>
      </c>
      <c r="F10" s="25">
        <v>51828489879.07</v>
      </c>
      <c r="G10" s="25">
        <v>51828489879.07</v>
      </c>
      <c r="H10" s="25">
        <v>441873615094.17999</v>
      </c>
      <c r="I10" s="25">
        <v>441873615094.17999</v>
      </c>
      <c r="J10" s="25">
        <v>441873615094.17999</v>
      </c>
      <c r="K10" s="25">
        <v>396642008724.17999</v>
      </c>
      <c r="L10" s="25">
        <v>396642008724.17999</v>
      </c>
      <c r="M10" s="25">
        <v>396642008724.17999</v>
      </c>
      <c r="N10" s="25">
        <v>396642008724.17999</v>
      </c>
      <c r="O10" s="25">
        <v>391806579951.63</v>
      </c>
      <c r="P10" s="25">
        <v>391806579951.63</v>
      </c>
      <c r="Q10" s="25">
        <v>388102693998.02002</v>
      </c>
      <c r="R10" s="25">
        <v>388102693998.02002</v>
      </c>
      <c r="S10" s="25">
        <v>0</v>
      </c>
      <c r="T10" s="25">
        <v>0</v>
      </c>
      <c r="U10" s="25">
        <v>0</v>
      </c>
      <c r="V10" s="25">
        <v>0</v>
      </c>
      <c r="W10" s="25">
        <v>45231606370</v>
      </c>
      <c r="X10" s="25">
        <v>10.236322066969199</v>
      </c>
      <c r="Y10" s="25">
        <v>45231606370</v>
      </c>
      <c r="Z10" s="25">
        <v>10.236322066969199</v>
      </c>
      <c r="AA10" s="25">
        <v>50067035142.550003</v>
      </c>
      <c r="AB10" s="25">
        <v>11.330623380144299</v>
      </c>
      <c r="AC10" s="25">
        <v>0</v>
      </c>
      <c r="AD10" s="25">
        <v>4835428772.5500002</v>
      </c>
      <c r="AE10" s="25">
        <v>3703885953.6100001</v>
      </c>
    </row>
    <row r="11" spans="1:31" x14ac:dyDescent="0.2">
      <c r="A11" s="38"/>
    </row>
    <row r="12" spans="1:31" x14ac:dyDescent="0.2">
      <c r="A12" s="38"/>
    </row>
    <row r="13" spans="1:31" x14ac:dyDescent="0.2">
      <c r="A13" s="38" t="s">
        <v>58</v>
      </c>
      <c r="B13" s="104" t="s">
        <v>59</v>
      </c>
      <c r="C13" s="25">
        <v>62926458210</v>
      </c>
      <c r="D13" s="25">
        <v>4484008224.5799999</v>
      </c>
      <c r="E13" s="25">
        <v>126510144</v>
      </c>
      <c r="F13" s="25">
        <v>11601525375</v>
      </c>
      <c r="G13" s="25">
        <v>11737130620.780001</v>
      </c>
      <c r="H13" s="25">
        <v>67148351044.800003</v>
      </c>
      <c r="I13" s="25">
        <v>67148351044.800003</v>
      </c>
      <c r="J13" s="25">
        <v>67148351044.800003</v>
      </c>
      <c r="K13" s="25">
        <v>64108435511.480003</v>
      </c>
      <c r="L13" s="25">
        <v>64108435511.480003</v>
      </c>
      <c r="M13" s="25">
        <v>64108435511.480003</v>
      </c>
      <c r="N13" s="25">
        <v>64108435511.480003</v>
      </c>
      <c r="O13" s="25">
        <v>63031938954.480003</v>
      </c>
      <c r="P13" s="25">
        <v>63031938954.480003</v>
      </c>
      <c r="Q13" s="25">
        <v>62914563289.339996</v>
      </c>
      <c r="R13" s="25">
        <v>62914563289.339996</v>
      </c>
      <c r="S13" s="25">
        <v>0</v>
      </c>
      <c r="T13" s="25">
        <v>0</v>
      </c>
      <c r="U13" s="25">
        <v>0</v>
      </c>
      <c r="V13" s="25">
        <v>0</v>
      </c>
      <c r="W13" s="25">
        <v>3039915533.3200002</v>
      </c>
      <c r="X13" s="25">
        <v>4.5271633420928392</v>
      </c>
      <c r="Y13" s="25">
        <v>3039915533.3200002</v>
      </c>
      <c r="Z13" s="25">
        <v>4.5271633420928392</v>
      </c>
      <c r="AA13" s="25">
        <v>4116412090.3200002</v>
      </c>
      <c r="AB13" s="25">
        <v>6.1303249093542398</v>
      </c>
      <c r="AC13" s="25">
        <v>0</v>
      </c>
      <c r="AD13" s="25">
        <v>1076496557</v>
      </c>
      <c r="AE13" s="25">
        <v>117375665.14</v>
      </c>
    </row>
    <row r="14" spans="1:31" x14ac:dyDescent="0.2">
      <c r="A14" s="36"/>
    </row>
    <row r="15" spans="1:31" x14ac:dyDescent="0.2">
      <c r="A15" s="38" t="s">
        <v>60</v>
      </c>
      <c r="B15" s="104" t="s">
        <v>61</v>
      </c>
      <c r="C15" s="25">
        <v>2928706984</v>
      </c>
      <c r="D15" s="25">
        <v>0</v>
      </c>
      <c r="E15" s="25">
        <v>56370339</v>
      </c>
      <c r="F15" s="25">
        <v>0</v>
      </c>
      <c r="G15" s="25">
        <v>0</v>
      </c>
      <c r="H15" s="25">
        <v>2872336645</v>
      </c>
      <c r="I15" s="25">
        <v>2872336645</v>
      </c>
      <c r="J15" s="25">
        <v>2872336645</v>
      </c>
      <c r="K15" s="25">
        <v>2872336645</v>
      </c>
      <c r="L15" s="25">
        <v>2872336645</v>
      </c>
      <c r="M15" s="25">
        <v>2872336645</v>
      </c>
      <c r="N15" s="25">
        <v>2872336645</v>
      </c>
      <c r="O15" s="25">
        <v>2872336645</v>
      </c>
      <c r="P15" s="25">
        <v>2872336645</v>
      </c>
      <c r="Q15" s="25">
        <v>2872336645</v>
      </c>
      <c r="R15" s="25">
        <v>2872336645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</row>
    <row r="16" spans="1:31" x14ac:dyDescent="0.2">
      <c r="A16" s="38" t="s">
        <v>62</v>
      </c>
      <c r="B16" s="104" t="s">
        <v>63</v>
      </c>
      <c r="C16" s="25">
        <v>2928706984</v>
      </c>
      <c r="D16" s="25">
        <v>0</v>
      </c>
      <c r="E16" s="25">
        <v>56370339</v>
      </c>
      <c r="F16" s="25">
        <v>0</v>
      </c>
      <c r="G16" s="25">
        <v>0</v>
      </c>
      <c r="H16" s="25">
        <v>2872336645</v>
      </c>
      <c r="I16" s="25">
        <v>2872336645</v>
      </c>
      <c r="J16" s="25">
        <v>2872336645</v>
      </c>
      <c r="K16" s="25">
        <v>2872336645</v>
      </c>
      <c r="L16" s="25">
        <v>2872336645</v>
      </c>
      <c r="M16" s="25">
        <v>2872336645</v>
      </c>
      <c r="N16" s="25">
        <v>2872336645</v>
      </c>
      <c r="O16" s="25">
        <v>2872336645</v>
      </c>
      <c r="P16" s="25">
        <v>2872336645</v>
      </c>
      <c r="Q16" s="25">
        <v>2872336645</v>
      </c>
      <c r="R16" s="25">
        <v>2872336645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</row>
    <row r="17" spans="1:31" x14ac:dyDescent="0.2">
      <c r="A17" s="38" t="s">
        <v>64</v>
      </c>
      <c r="B17" s="104" t="s">
        <v>65</v>
      </c>
      <c r="C17" s="25">
        <v>2928706984</v>
      </c>
      <c r="D17" s="25">
        <v>0</v>
      </c>
      <c r="E17" s="25">
        <v>56370339</v>
      </c>
      <c r="F17" s="25">
        <v>0</v>
      </c>
      <c r="G17" s="25">
        <v>0</v>
      </c>
      <c r="H17" s="25">
        <v>2872336645</v>
      </c>
      <c r="I17" s="25">
        <v>2872336645</v>
      </c>
      <c r="J17" s="25">
        <v>2872336645</v>
      </c>
      <c r="K17" s="25">
        <v>2872336645</v>
      </c>
      <c r="L17" s="25">
        <v>2872336645</v>
      </c>
      <c r="M17" s="25">
        <v>2872336645</v>
      </c>
      <c r="N17" s="25">
        <v>2872336645</v>
      </c>
      <c r="O17" s="25">
        <v>2872336645</v>
      </c>
      <c r="P17" s="25">
        <v>2872336645</v>
      </c>
      <c r="Q17" s="25">
        <v>2872336645</v>
      </c>
      <c r="R17" s="25">
        <v>2872336645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</row>
    <row r="18" spans="1:31" x14ac:dyDescent="0.2">
      <c r="A18" s="38" t="s">
        <v>66</v>
      </c>
      <c r="B18" s="104" t="s">
        <v>67</v>
      </c>
      <c r="C18" s="25">
        <v>2928706984</v>
      </c>
      <c r="D18" s="25">
        <v>0</v>
      </c>
      <c r="E18" s="25">
        <v>56370339</v>
      </c>
      <c r="F18" s="25">
        <v>0</v>
      </c>
      <c r="G18" s="25">
        <v>0</v>
      </c>
      <c r="H18" s="25">
        <v>2872336645</v>
      </c>
      <c r="I18" s="25">
        <v>2872336645</v>
      </c>
      <c r="J18" s="25">
        <v>2872336645</v>
      </c>
      <c r="K18" s="25">
        <v>2872336645</v>
      </c>
      <c r="L18" s="25">
        <v>2872336645</v>
      </c>
      <c r="M18" s="25">
        <v>2872336645</v>
      </c>
      <c r="N18" s="25">
        <v>2872336645</v>
      </c>
      <c r="O18" s="25">
        <v>2872336645</v>
      </c>
      <c r="P18" s="25">
        <v>2872336645</v>
      </c>
      <c r="Q18" s="25">
        <v>2872336645</v>
      </c>
      <c r="R18" s="25">
        <v>2872336645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</row>
    <row r="19" spans="1:31" x14ac:dyDescent="0.2">
      <c r="A19" s="38" t="s">
        <v>68</v>
      </c>
      <c r="B19" s="104" t="s">
        <v>69</v>
      </c>
      <c r="C19" s="25">
        <v>2928706984</v>
      </c>
      <c r="D19" s="25">
        <v>0</v>
      </c>
      <c r="E19" s="25">
        <v>56370339</v>
      </c>
      <c r="F19" s="25">
        <v>0</v>
      </c>
      <c r="G19" s="25">
        <v>0</v>
      </c>
      <c r="H19" s="25">
        <v>2872336645</v>
      </c>
      <c r="I19" s="25">
        <v>2872336645</v>
      </c>
      <c r="J19" s="25">
        <v>2872336645</v>
      </c>
      <c r="K19" s="25">
        <v>2872336645</v>
      </c>
      <c r="L19" s="25">
        <v>2872336645</v>
      </c>
      <c r="M19" s="25">
        <v>2872336645</v>
      </c>
      <c r="N19" s="25">
        <v>2872336645</v>
      </c>
      <c r="O19" s="25">
        <v>2872336645</v>
      </c>
      <c r="P19" s="25">
        <v>2872336645</v>
      </c>
      <c r="Q19" s="25">
        <v>2872336645</v>
      </c>
      <c r="R19" s="25">
        <v>2872336645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</row>
    <row r="20" spans="1:31" x14ac:dyDescent="0.2">
      <c r="A20" s="38" t="s">
        <v>70</v>
      </c>
      <c r="B20" s="104" t="s">
        <v>67</v>
      </c>
      <c r="C20" s="25">
        <v>2928706984</v>
      </c>
      <c r="D20" s="25">
        <v>0</v>
      </c>
      <c r="E20" s="25">
        <v>56370339</v>
      </c>
      <c r="F20" s="25">
        <v>0</v>
      </c>
      <c r="G20" s="25">
        <v>0</v>
      </c>
      <c r="H20" s="25">
        <v>2872336645</v>
      </c>
      <c r="I20" s="25">
        <v>2872336645</v>
      </c>
      <c r="J20" s="25">
        <v>2872336645</v>
      </c>
      <c r="K20" s="25">
        <v>2872336645</v>
      </c>
      <c r="L20" s="25">
        <v>2872336645</v>
      </c>
      <c r="M20" s="25">
        <v>2872336645</v>
      </c>
      <c r="N20" s="25">
        <v>2872336645</v>
      </c>
      <c r="O20" s="25">
        <v>2872336645</v>
      </c>
      <c r="P20" s="25">
        <v>2872336645</v>
      </c>
      <c r="Q20" s="25">
        <v>2872336645</v>
      </c>
      <c r="R20" s="25">
        <v>2872336645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</row>
    <row r="21" spans="1:31" x14ac:dyDescent="0.2">
      <c r="A21" s="38" t="s">
        <v>71</v>
      </c>
      <c r="B21" s="104" t="s">
        <v>72</v>
      </c>
      <c r="C21" s="25">
        <v>1578703729</v>
      </c>
      <c r="D21" s="25">
        <v>0</v>
      </c>
      <c r="E21" s="25">
        <v>56370339</v>
      </c>
      <c r="F21" s="25">
        <v>0</v>
      </c>
      <c r="G21" s="25">
        <v>0</v>
      </c>
      <c r="H21" s="25">
        <v>1522333390</v>
      </c>
      <c r="I21" s="25">
        <v>1522333390</v>
      </c>
      <c r="J21" s="25">
        <v>1522333390</v>
      </c>
      <c r="K21" s="25">
        <v>1522333390</v>
      </c>
      <c r="L21" s="25">
        <v>1522333390</v>
      </c>
      <c r="M21" s="25">
        <v>1522333390</v>
      </c>
      <c r="N21" s="25">
        <v>1522333390</v>
      </c>
      <c r="O21" s="25">
        <v>1522333390</v>
      </c>
      <c r="P21" s="25">
        <v>1522333390</v>
      </c>
      <c r="Q21" s="25">
        <v>1522333390</v>
      </c>
      <c r="R21" s="25">
        <v>1522333390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</row>
    <row r="22" spans="1:31" x14ac:dyDescent="0.2">
      <c r="A22" s="38" t="s">
        <v>73</v>
      </c>
      <c r="B22" s="104" t="s">
        <v>74</v>
      </c>
      <c r="C22" s="25">
        <v>1578703729</v>
      </c>
      <c r="D22" s="25">
        <v>0</v>
      </c>
      <c r="E22" s="25">
        <v>56370339</v>
      </c>
      <c r="F22" s="25">
        <v>0</v>
      </c>
      <c r="G22" s="25">
        <v>0</v>
      </c>
      <c r="H22" s="25">
        <v>1522333390</v>
      </c>
      <c r="I22" s="25">
        <v>1522333390</v>
      </c>
      <c r="J22" s="25">
        <v>1522333390</v>
      </c>
      <c r="K22" s="25">
        <v>1522333390</v>
      </c>
      <c r="L22" s="25">
        <v>1522333390</v>
      </c>
      <c r="M22" s="25">
        <v>1522333390</v>
      </c>
      <c r="N22" s="25">
        <v>1522333390</v>
      </c>
      <c r="O22" s="25">
        <v>1522333390</v>
      </c>
      <c r="P22" s="25">
        <v>1522333390</v>
      </c>
      <c r="Q22" s="25">
        <v>1522333390</v>
      </c>
      <c r="R22" s="25">
        <v>1522333390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</row>
    <row r="23" spans="1:31" x14ac:dyDescent="0.2">
      <c r="A23" s="38" t="s">
        <v>75</v>
      </c>
      <c r="B23" s="104" t="s">
        <v>76</v>
      </c>
      <c r="C23" s="25">
        <v>1350003255</v>
      </c>
      <c r="D23" s="25">
        <v>0</v>
      </c>
      <c r="E23" s="25">
        <v>0</v>
      </c>
      <c r="F23" s="25">
        <v>0</v>
      </c>
      <c r="G23" s="25">
        <v>0</v>
      </c>
      <c r="H23" s="25">
        <v>1350003255</v>
      </c>
      <c r="I23" s="25">
        <v>1350003255</v>
      </c>
      <c r="J23" s="25">
        <v>1350003255</v>
      </c>
      <c r="K23" s="25">
        <v>1350003255</v>
      </c>
      <c r="L23" s="25">
        <v>1350003255</v>
      </c>
      <c r="M23" s="25">
        <v>1350003255</v>
      </c>
      <c r="N23" s="25">
        <v>1350003255</v>
      </c>
      <c r="O23" s="25">
        <v>1350003255</v>
      </c>
      <c r="P23" s="25">
        <v>1350003255</v>
      </c>
      <c r="Q23" s="25">
        <v>1350003255</v>
      </c>
      <c r="R23" s="25">
        <v>1350003255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</row>
    <row r="24" spans="1:31" x14ac:dyDescent="0.2">
      <c r="A24" s="38" t="s">
        <v>77</v>
      </c>
      <c r="B24" s="104" t="s">
        <v>74</v>
      </c>
      <c r="C24" s="25">
        <v>1350003255</v>
      </c>
      <c r="D24" s="25">
        <v>0</v>
      </c>
      <c r="E24" s="25">
        <v>0</v>
      </c>
      <c r="F24" s="25">
        <v>0</v>
      </c>
      <c r="G24" s="25">
        <v>0</v>
      </c>
      <c r="H24" s="25">
        <v>1350003255</v>
      </c>
      <c r="I24" s="25">
        <v>1350003255</v>
      </c>
      <c r="J24" s="25">
        <v>1350003255</v>
      </c>
      <c r="K24" s="25">
        <v>1350003255</v>
      </c>
      <c r="L24" s="25">
        <v>1350003255</v>
      </c>
      <c r="M24" s="25">
        <v>1350003255</v>
      </c>
      <c r="N24" s="25">
        <v>1350003255</v>
      </c>
      <c r="O24" s="25">
        <v>1350003255</v>
      </c>
      <c r="P24" s="25">
        <v>1350003255</v>
      </c>
      <c r="Q24" s="25">
        <v>1350003255</v>
      </c>
      <c r="R24" s="25">
        <v>1350003255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</row>
    <row r="25" spans="1:31" x14ac:dyDescent="0.2">
      <c r="A25" s="38" t="s">
        <v>78</v>
      </c>
      <c r="B25" s="104" t="s">
        <v>79</v>
      </c>
      <c r="C25" s="25">
        <v>2008052938</v>
      </c>
      <c r="D25" s="25">
        <v>0</v>
      </c>
      <c r="E25" s="25">
        <v>70139805</v>
      </c>
      <c r="F25" s="25">
        <v>4666529</v>
      </c>
      <c r="G25" s="25">
        <v>4666529</v>
      </c>
      <c r="H25" s="25">
        <v>1937913133</v>
      </c>
      <c r="I25" s="25">
        <v>1937913133</v>
      </c>
      <c r="J25" s="25">
        <v>1937913133</v>
      </c>
      <c r="K25" s="25">
        <v>1937913118</v>
      </c>
      <c r="L25" s="25">
        <v>1937913118</v>
      </c>
      <c r="M25" s="25">
        <v>1937913118</v>
      </c>
      <c r="N25" s="25">
        <v>1937913118</v>
      </c>
      <c r="O25" s="25">
        <v>1937913118</v>
      </c>
      <c r="P25" s="25">
        <v>1937913118</v>
      </c>
      <c r="Q25" s="25">
        <v>1937913118</v>
      </c>
      <c r="R25" s="25">
        <v>1937913118</v>
      </c>
      <c r="S25" s="25">
        <v>0</v>
      </c>
      <c r="T25" s="25">
        <v>0</v>
      </c>
      <c r="U25" s="25">
        <v>0</v>
      </c>
      <c r="V25" s="25">
        <v>0</v>
      </c>
      <c r="W25" s="25">
        <v>15</v>
      </c>
      <c r="X25" s="25">
        <v>7.7402850233947997E-7</v>
      </c>
      <c r="Y25" s="25">
        <v>15</v>
      </c>
      <c r="Z25" s="25">
        <v>7.7402850233947997E-7</v>
      </c>
      <c r="AA25" s="25">
        <v>15</v>
      </c>
      <c r="AB25" s="25">
        <v>7.7402850233947997E-7</v>
      </c>
      <c r="AC25" s="25">
        <v>0</v>
      </c>
      <c r="AD25" s="25">
        <v>0</v>
      </c>
      <c r="AE25" s="25">
        <v>0</v>
      </c>
    </row>
    <row r="26" spans="1:31" x14ac:dyDescent="0.2">
      <c r="A26" s="38" t="s">
        <v>80</v>
      </c>
      <c r="B26" s="104" t="s">
        <v>81</v>
      </c>
      <c r="C26" s="25">
        <v>2008052938</v>
      </c>
      <c r="D26" s="25">
        <v>0</v>
      </c>
      <c r="E26" s="25">
        <v>70139805</v>
      </c>
      <c r="F26" s="25">
        <v>4666529</v>
      </c>
      <c r="G26" s="25">
        <v>4666529</v>
      </c>
      <c r="H26" s="25">
        <v>1937913133</v>
      </c>
      <c r="I26" s="25">
        <v>1937913133</v>
      </c>
      <c r="J26" s="25">
        <v>1937913133</v>
      </c>
      <c r="K26" s="25">
        <v>1937913118</v>
      </c>
      <c r="L26" s="25">
        <v>1937913118</v>
      </c>
      <c r="M26" s="25">
        <v>1937913118</v>
      </c>
      <c r="N26" s="25">
        <v>1937913118</v>
      </c>
      <c r="O26" s="25">
        <v>1937913118</v>
      </c>
      <c r="P26" s="25">
        <v>1937913118</v>
      </c>
      <c r="Q26" s="25">
        <v>1937913118</v>
      </c>
      <c r="R26" s="25">
        <v>1937913118</v>
      </c>
      <c r="S26" s="25">
        <v>0</v>
      </c>
      <c r="T26" s="25">
        <v>0</v>
      </c>
      <c r="U26" s="25">
        <v>0</v>
      </c>
      <c r="V26" s="25">
        <v>0</v>
      </c>
      <c r="W26" s="25">
        <v>15</v>
      </c>
      <c r="X26" s="25">
        <v>7.7402850233947997E-7</v>
      </c>
      <c r="Y26" s="25">
        <v>15</v>
      </c>
      <c r="Z26" s="25">
        <v>7.7402850233947997E-7</v>
      </c>
      <c r="AA26" s="25">
        <v>15</v>
      </c>
      <c r="AB26" s="25">
        <v>7.7402850233947997E-7</v>
      </c>
      <c r="AC26" s="25">
        <v>0</v>
      </c>
      <c r="AD26" s="25">
        <v>0</v>
      </c>
      <c r="AE26" s="25">
        <v>0</v>
      </c>
    </row>
    <row r="27" spans="1:31" x14ac:dyDescent="0.2">
      <c r="A27" s="38" t="s">
        <v>82</v>
      </c>
      <c r="B27" s="104" t="s">
        <v>65</v>
      </c>
      <c r="C27" s="25">
        <v>2008052938</v>
      </c>
      <c r="D27" s="25">
        <v>0</v>
      </c>
      <c r="E27" s="25">
        <v>70139805</v>
      </c>
      <c r="F27" s="25">
        <v>4666529</v>
      </c>
      <c r="G27" s="25">
        <v>4666529</v>
      </c>
      <c r="H27" s="25">
        <v>1937913133</v>
      </c>
      <c r="I27" s="25">
        <v>1937913133</v>
      </c>
      <c r="J27" s="25">
        <v>1937913133</v>
      </c>
      <c r="K27" s="25">
        <v>1937913118</v>
      </c>
      <c r="L27" s="25">
        <v>1937913118</v>
      </c>
      <c r="M27" s="25">
        <v>1937913118</v>
      </c>
      <c r="N27" s="25">
        <v>1937913118</v>
      </c>
      <c r="O27" s="25">
        <v>1937913118</v>
      </c>
      <c r="P27" s="25">
        <v>1937913118</v>
      </c>
      <c r="Q27" s="25">
        <v>1937913118</v>
      </c>
      <c r="R27" s="25">
        <v>1937913118</v>
      </c>
      <c r="S27" s="25">
        <v>0</v>
      </c>
      <c r="T27" s="25">
        <v>0</v>
      </c>
      <c r="U27" s="25">
        <v>0</v>
      </c>
      <c r="V27" s="25">
        <v>0</v>
      </c>
      <c r="W27" s="25">
        <v>15</v>
      </c>
      <c r="X27" s="25">
        <v>7.7402850233947997E-7</v>
      </c>
      <c r="Y27" s="25">
        <v>15</v>
      </c>
      <c r="Z27" s="25">
        <v>7.7402850233947997E-7</v>
      </c>
      <c r="AA27" s="25">
        <v>15</v>
      </c>
      <c r="AB27" s="25">
        <v>7.7402850233947997E-7</v>
      </c>
      <c r="AC27" s="25">
        <v>0</v>
      </c>
      <c r="AD27" s="25">
        <v>0</v>
      </c>
      <c r="AE27" s="25">
        <v>0</v>
      </c>
    </row>
    <row r="28" spans="1:31" x14ac:dyDescent="0.2">
      <c r="A28" s="38" t="s">
        <v>83</v>
      </c>
      <c r="B28" s="104" t="s">
        <v>67</v>
      </c>
      <c r="C28" s="25">
        <v>2008052938</v>
      </c>
      <c r="D28" s="25">
        <v>0</v>
      </c>
      <c r="E28" s="25">
        <v>70139805</v>
      </c>
      <c r="F28" s="25">
        <v>4666529</v>
      </c>
      <c r="G28" s="25">
        <v>4666529</v>
      </c>
      <c r="H28" s="25">
        <v>1937913133</v>
      </c>
      <c r="I28" s="25">
        <v>1937913133</v>
      </c>
      <c r="J28" s="25">
        <v>1937913133</v>
      </c>
      <c r="K28" s="25">
        <v>1937913118</v>
      </c>
      <c r="L28" s="25">
        <v>1937913118</v>
      </c>
      <c r="M28" s="25">
        <v>1937913118</v>
      </c>
      <c r="N28" s="25">
        <v>1937913118</v>
      </c>
      <c r="O28" s="25">
        <v>1937913118</v>
      </c>
      <c r="P28" s="25">
        <v>1937913118</v>
      </c>
      <c r="Q28" s="25">
        <v>1937913118</v>
      </c>
      <c r="R28" s="25">
        <v>1937913118</v>
      </c>
      <c r="S28" s="25">
        <v>0</v>
      </c>
      <c r="T28" s="25">
        <v>0</v>
      </c>
      <c r="U28" s="25">
        <v>0</v>
      </c>
      <c r="V28" s="25">
        <v>0</v>
      </c>
      <c r="W28" s="25">
        <v>15</v>
      </c>
      <c r="X28" s="25">
        <v>7.7402850233947997E-7</v>
      </c>
      <c r="Y28" s="25">
        <v>15</v>
      </c>
      <c r="Z28" s="25">
        <v>7.7402850233947997E-7</v>
      </c>
      <c r="AA28" s="25">
        <v>15</v>
      </c>
      <c r="AB28" s="25">
        <v>7.7402850233947997E-7</v>
      </c>
      <c r="AC28" s="25">
        <v>0</v>
      </c>
      <c r="AD28" s="25">
        <v>0</v>
      </c>
      <c r="AE28" s="25">
        <v>0</v>
      </c>
    </row>
    <row r="29" spans="1:31" x14ac:dyDescent="0.2">
      <c r="A29" s="38" t="s">
        <v>84</v>
      </c>
      <c r="B29" s="104" t="s">
        <v>69</v>
      </c>
      <c r="C29" s="25">
        <v>2008052938</v>
      </c>
      <c r="D29" s="25">
        <v>0</v>
      </c>
      <c r="E29" s="25">
        <v>70139805</v>
      </c>
      <c r="F29" s="25">
        <v>4666529</v>
      </c>
      <c r="G29" s="25">
        <v>4666529</v>
      </c>
      <c r="H29" s="25">
        <v>1937913133</v>
      </c>
      <c r="I29" s="25">
        <v>1937913133</v>
      </c>
      <c r="J29" s="25">
        <v>1937913133</v>
      </c>
      <c r="K29" s="25">
        <v>1937913118</v>
      </c>
      <c r="L29" s="25">
        <v>1937913118</v>
      </c>
      <c r="M29" s="25">
        <v>1937913118</v>
      </c>
      <c r="N29" s="25">
        <v>1937913118</v>
      </c>
      <c r="O29" s="25">
        <v>1937913118</v>
      </c>
      <c r="P29" s="25">
        <v>1937913118</v>
      </c>
      <c r="Q29" s="25">
        <v>1937913118</v>
      </c>
      <c r="R29" s="25">
        <v>1937913118</v>
      </c>
      <c r="S29" s="25">
        <v>0</v>
      </c>
      <c r="T29" s="25">
        <v>0</v>
      </c>
      <c r="U29" s="25">
        <v>0</v>
      </c>
      <c r="V29" s="25">
        <v>0</v>
      </c>
      <c r="W29" s="25">
        <v>15</v>
      </c>
      <c r="X29" s="25">
        <v>7.7402850233947997E-7</v>
      </c>
      <c r="Y29" s="25">
        <v>15</v>
      </c>
      <c r="Z29" s="25">
        <v>7.7402850233947997E-7</v>
      </c>
      <c r="AA29" s="25">
        <v>15</v>
      </c>
      <c r="AB29" s="25">
        <v>7.7402850233947997E-7</v>
      </c>
      <c r="AC29" s="25">
        <v>0</v>
      </c>
      <c r="AD29" s="25">
        <v>0</v>
      </c>
      <c r="AE29" s="25">
        <v>0</v>
      </c>
    </row>
    <row r="30" spans="1:31" x14ac:dyDescent="0.2">
      <c r="A30" s="38" t="s">
        <v>85</v>
      </c>
      <c r="B30" s="104" t="s">
        <v>67</v>
      </c>
      <c r="C30" s="25">
        <v>2008052938</v>
      </c>
      <c r="D30" s="25">
        <v>0</v>
      </c>
      <c r="E30" s="25">
        <v>70139805</v>
      </c>
      <c r="F30" s="25">
        <v>4666529</v>
      </c>
      <c r="G30" s="25">
        <v>4666529</v>
      </c>
      <c r="H30" s="25">
        <v>1937913133</v>
      </c>
      <c r="I30" s="25">
        <v>1937913133</v>
      </c>
      <c r="J30" s="25">
        <v>1937913133</v>
      </c>
      <c r="K30" s="25">
        <v>1937913118</v>
      </c>
      <c r="L30" s="25">
        <v>1937913118</v>
      </c>
      <c r="M30" s="25">
        <v>1937913118</v>
      </c>
      <c r="N30" s="25">
        <v>1937913118</v>
      </c>
      <c r="O30" s="25">
        <v>1937913118</v>
      </c>
      <c r="P30" s="25">
        <v>1937913118</v>
      </c>
      <c r="Q30" s="25">
        <v>1937913118</v>
      </c>
      <c r="R30" s="25">
        <v>1937913118</v>
      </c>
      <c r="S30" s="25">
        <v>0</v>
      </c>
      <c r="T30" s="25">
        <v>0</v>
      </c>
      <c r="U30" s="25">
        <v>0</v>
      </c>
      <c r="V30" s="25">
        <v>0</v>
      </c>
      <c r="W30" s="25">
        <v>15</v>
      </c>
      <c r="X30" s="25">
        <v>7.7402850233947997E-7</v>
      </c>
      <c r="Y30" s="25">
        <v>15</v>
      </c>
      <c r="Z30" s="25">
        <v>7.7402850233947997E-7</v>
      </c>
      <c r="AA30" s="25">
        <v>15</v>
      </c>
      <c r="AB30" s="25">
        <v>7.7402850233947997E-7</v>
      </c>
      <c r="AC30" s="25">
        <v>0</v>
      </c>
      <c r="AD30" s="25">
        <v>0</v>
      </c>
      <c r="AE30" s="25">
        <v>0</v>
      </c>
    </row>
    <row r="31" spans="1:31" x14ac:dyDescent="0.2">
      <c r="A31" s="38" t="s">
        <v>86</v>
      </c>
      <c r="B31" s="104" t="s">
        <v>87</v>
      </c>
      <c r="C31" s="25">
        <v>2008052938</v>
      </c>
      <c r="D31" s="25">
        <v>0</v>
      </c>
      <c r="E31" s="25">
        <v>70139805</v>
      </c>
      <c r="F31" s="25">
        <v>4666529</v>
      </c>
      <c r="G31" s="25">
        <v>4666529</v>
      </c>
      <c r="H31" s="25">
        <v>1937913133</v>
      </c>
      <c r="I31" s="25">
        <v>1937913133</v>
      </c>
      <c r="J31" s="25">
        <v>1937913133</v>
      </c>
      <c r="K31" s="25">
        <v>1937913118</v>
      </c>
      <c r="L31" s="25">
        <v>1937913118</v>
      </c>
      <c r="M31" s="25">
        <v>1937913118</v>
      </c>
      <c r="N31" s="25">
        <v>1937913118</v>
      </c>
      <c r="O31" s="25">
        <v>1937913118</v>
      </c>
      <c r="P31" s="25">
        <v>1937913118</v>
      </c>
      <c r="Q31" s="25">
        <v>1937913118</v>
      </c>
      <c r="R31" s="25">
        <v>1937913118</v>
      </c>
      <c r="S31" s="25">
        <v>0</v>
      </c>
      <c r="T31" s="25">
        <v>0</v>
      </c>
      <c r="U31" s="25">
        <v>0</v>
      </c>
      <c r="V31" s="25">
        <v>0</v>
      </c>
      <c r="W31" s="25">
        <v>15</v>
      </c>
      <c r="X31" s="25">
        <v>7.7402850233947997E-7</v>
      </c>
      <c r="Y31" s="25">
        <v>15</v>
      </c>
      <c r="Z31" s="25">
        <v>7.7402850233947997E-7</v>
      </c>
      <c r="AA31" s="25">
        <v>15</v>
      </c>
      <c r="AB31" s="25">
        <v>7.7402850233947997E-7</v>
      </c>
      <c r="AC31" s="25">
        <v>0</v>
      </c>
      <c r="AD31" s="25">
        <v>0</v>
      </c>
      <c r="AE31" s="25">
        <v>0</v>
      </c>
    </row>
    <row r="32" spans="1:31" x14ac:dyDescent="0.2">
      <c r="A32" s="38" t="s">
        <v>88</v>
      </c>
      <c r="B32" s="104" t="s">
        <v>74</v>
      </c>
      <c r="C32" s="25">
        <v>1807701789</v>
      </c>
      <c r="D32" s="25">
        <v>0</v>
      </c>
      <c r="E32" s="25">
        <v>70139805</v>
      </c>
      <c r="F32" s="25">
        <v>0</v>
      </c>
      <c r="G32" s="25">
        <v>4666529</v>
      </c>
      <c r="H32" s="25">
        <v>1732895455</v>
      </c>
      <c r="I32" s="25">
        <v>1732895455</v>
      </c>
      <c r="J32" s="25">
        <v>1732895455</v>
      </c>
      <c r="K32" s="25">
        <v>1732895455</v>
      </c>
      <c r="L32" s="25">
        <v>1732895455</v>
      </c>
      <c r="M32" s="25">
        <v>1732895455</v>
      </c>
      <c r="N32" s="25">
        <v>1732895455</v>
      </c>
      <c r="O32" s="25">
        <v>1732895455</v>
      </c>
      <c r="P32" s="25">
        <v>1732895455</v>
      </c>
      <c r="Q32" s="25">
        <v>1732895455</v>
      </c>
      <c r="R32" s="25">
        <v>1732895455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</row>
    <row r="33" spans="1:31" x14ac:dyDescent="0.2">
      <c r="A33" s="38" t="s">
        <v>89</v>
      </c>
      <c r="B33" s="104" t="s">
        <v>90</v>
      </c>
      <c r="C33" s="25">
        <v>200351149</v>
      </c>
      <c r="D33" s="25">
        <v>0</v>
      </c>
      <c r="E33" s="25">
        <v>0</v>
      </c>
      <c r="F33" s="25">
        <v>4666529</v>
      </c>
      <c r="G33" s="25">
        <v>0</v>
      </c>
      <c r="H33" s="25">
        <v>205017678</v>
      </c>
      <c r="I33" s="25">
        <v>205017678</v>
      </c>
      <c r="J33" s="25">
        <v>205017678</v>
      </c>
      <c r="K33" s="25">
        <v>205017663</v>
      </c>
      <c r="L33" s="25">
        <v>205017663</v>
      </c>
      <c r="M33" s="25">
        <v>205017663</v>
      </c>
      <c r="N33" s="25">
        <v>205017663</v>
      </c>
      <c r="O33" s="25">
        <v>205017663</v>
      </c>
      <c r="P33" s="25">
        <v>205017663</v>
      </c>
      <c r="Q33" s="25">
        <v>205017663</v>
      </c>
      <c r="R33" s="25">
        <v>205017663</v>
      </c>
      <c r="S33" s="25">
        <v>0</v>
      </c>
      <c r="T33" s="25">
        <v>0</v>
      </c>
      <c r="U33" s="25">
        <v>0</v>
      </c>
      <c r="V33" s="25">
        <v>0</v>
      </c>
      <c r="W33" s="25">
        <v>15</v>
      </c>
      <c r="X33" s="25">
        <v>7.3164422435805801E-6</v>
      </c>
      <c r="Y33" s="25">
        <v>15</v>
      </c>
      <c r="Z33" s="25">
        <v>7.3164422435805801E-6</v>
      </c>
      <c r="AA33" s="25">
        <v>15</v>
      </c>
      <c r="AB33" s="25">
        <v>7.3164422435805801E-6</v>
      </c>
      <c r="AC33" s="25">
        <v>0</v>
      </c>
      <c r="AD33" s="25">
        <v>0</v>
      </c>
      <c r="AE33" s="25">
        <v>0</v>
      </c>
    </row>
    <row r="34" spans="1:31" x14ac:dyDescent="0.2">
      <c r="A34" s="38" t="s">
        <v>91</v>
      </c>
      <c r="B34" s="104" t="s">
        <v>92</v>
      </c>
      <c r="C34" s="25">
        <v>1530003689</v>
      </c>
      <c r="D34" s="25">
        <v>0</v>
      </c>
      <c r="E34" s="25">
        <v>0</v>
      </c>
      <c r="F34" s="25">
        <v>0</v>
      </c>
      <c r="G34" s="25">
        <v>0</v>
      </c>
      <c r="H34" s="25">
        <v>1530003689</v>
      </c>
      <c r="I34" s="25">
        <v>1530003689</v>
      </c>
      <c r="J34" s="25">
        <v>1530003689</v>
      </c>
      <c r="K34" s="25">
        <v>1530003689</v>
      </c>
      <c r="L34" s="25">
        <v>1530003689</v>
      </c>
      <c r="M34" s="25">
        <v>1530003689</v>
      </c>
      <c r="N34" s="25">
        <v>1530003689</v>
      </c>
      <c r="O34" s="25">
        <v>1530003689</v>
      </c>
      <c r="P34" s="25">
        <v>1530003689</v>
      </c>
      <c r="Q34" s="25">
        <v>1530003689</v>
      </c>
      <c r="R34" s="25">
        <v>1530003689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</row>
    <row r="35" spans="1:31" x14ac:dyDescent="0.2">
      <c r="A35" s="38" t="s">
        <v>93</v>
      </c>
      <c r="B35" s="104" t="s">
        <v>94</v>
      </c>
      <c r="C35" s="25">
        <v>1530003689</v>
      </c>
      <c r="D35" s="25">
        <v>0</v>
      </c>
      <c r="E35" s="25">
        <v>0</v>
      </c>
      <c r="F35" s="25">
        <v>0</v>
      </c>
      <c r="G35" s="25">
        <v>0</v>
      </c>
      <c r="H35" s="25">
        <v>1530003689</v>
      </c>
      <c r="I35" s="25">
        <v>1530003689</v>
      </c>
      <c r="J35" s="25">
        <v>1530003689</v>
      </c>
      <c r="K35" s="25">
        <v>1530003689</v>
      </c>
      <c r="L35" s="25">
        <v>1530003689</v>
      </c>
      <c r="M35" s="25">
        <v>1530003689</v>
      </c>
      <c r="N35" s="25">
        <v>1530003689</v>
      </c>
      <c r="O35" s="25">
        <v>1530003689</v>
      </c>
      <c r="P35" s="25">
        <v>1530003689</v>
      </c>
      <c r="Q35" s="25">
        <v>1530003689</v>
      </c>
      <c r="R35" s="25">
        <v>1530003689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</row>
    <row r="36" spans="1:31" x14ac:dyDescent="0.2">
      <c r="A36" s="38" t="s">
        <v>95</v>
      </c>
      <c r="B36" s="104" t="s">
        <v>65</v>
      </c>
      <c r="C36" s="25">
        <v>1530003689</v>
      </c>
      <c r="D36" s="25">
        <v>0</v>
      </c>
      <c r="E36" s="25">
        <v>0</v>
      </c>
      <c r="F36" s="25">
        <v>0</v>
      </c>
      <c r="G36" s="25">
        <v>0</v>
      </c>
      <c r="H36" s="25">
        <v>1530003689</v>
      </c>
      <c r="I36" s="25">
        <v>1530003689</v>
      </c>
      <c r="J36" s="25">
        <v>1530003689</v>
      </c>
      <c r="K36" s="25">
        <v>1530003689</v>
      </c>
      <c r="L36" s="25">
        <v>1530003689</v>
      </c>
      <c r="M36" s="25">
        <v>1530003689</v>
      </c>
      <c r="N36" s="25">
        <v>1530003689</v>
      </c>
      <c r="O36" s="25">
        <v>1530003689</v>
      </c>
      <c r="P36" s="25">
        <v>1530003689</v>
      </c>
      <c r="Q36" s="25">
        <v>1530003689</v>
      </c>
      <c r="R36" s="25">
        <v>1530003689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</row>
    <row r="37" spans="1:31" x14ac:dyDescent="0.2">
      <c r="A37" s="38" t="s">
        <v>96</v>
      </c>
      <c r="B37" s="104" t="s">
        <v>67</v>
      </c>
      <c r="C37" s="25">
        <v>1530003689</v>
      </c>
      <c r="D37" s="25">
        <v>0</v>
      </c>
      <c r="E37" s="25">
        <v>0</v>
      </c>
      <c r="F37" s="25">
        <v>0</v>
      </c>
      <c r="G37" s="25">
        <v>0</v>
      </c>
      <c r="H37" s="25">
        <v>1530003689</v>
      </c>
      <c r="I37" s="25">
        <v>1530003689</v>
      </c>
      <c r="J37" s="25">
        <v>1530003689</v>
      </c>
      <c r="K37" s="25">
        <v>1530003689</v>
      </c>
      <c r="L37" s="25">
        <v>1530003689</v>
      </c>
      <c r="M37" s="25">
        <v>1530003689</v>
      </c>
      <c r="N37" s="25">
        <v>1530003689</v>
      </c>
      <c r="O37" s="25">
        <v>1530003689</v>
      </c>
      <c r="P37" s="25">
        <v>1530003689</v>
      </c>
      <c r="Q37" s="25">
        <v>1530003689</v>
      </c>
      <c r="R37" s="25">
        <v>1530003689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</row>
    <row r="38" spans="1:31" x14ac:dyDescent="0.2">
      <c r="A38" s="38" t="s">
        <v>97</v>
      </c>
      <c r="B38" s="104" t="s">
        <v>69</v>
      </c>
      <c r="C38" s="25">
        <v>1530003689</v>
      </c>
      <c r="D38" s="25">
        <v>0</v>
      </c>
      <c r="E38" s="25">
        <v>0</v>
      </c>
      <c r="F38" s="25">
        <v>0</v>
      </c>
      <c r="G38" s="25">
        <v>0</v>
      </c>
      <c r="H38" s="25">
        <v>1530003689</v>
      </c>
      <c r="I38" s="25">
        <v>1530003689</v>
      </c>
      <c r="J38" s="25">
        <v>1530003689</v>
      </c>
      <c r="K38" s="25">
        <v>1530003689</v>
      </c>
      <c r="L38" s="25">
        <v>1530003689</v>
      </c>
      <c r="M38" s="25">
        <v>1530003689</v>
      </c>
      <c r="N38" s="25">
        <v>1530003689</v>
      </c>
      <c r="O38" s="25">
        <v>1530003689</v>
      </c>
      <c r="P38" s="25">
        <v>1530003689</v>
      </c>
      <c r="Q38" s="25">
        <v>1530003689</v>
      </c>
      <c r="R38" s="25">
        <v>1530003689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</row>
    <row r="39" spans="1:31" x14ac:dyDescent="0.2">
      <c r="A39" s="38" t="s">
        <v>98</v>
      </c>
      <c r="B39" s="104" t="s">
        <v>67</v>
      </c>
      <c r="C39" s="25">
        <v>1530003689</v>
      </c>
      <c r="D39" s="25">
        <v>0</v>
      </c>
      <c r="E39" s="25">
        <v>0</v>
      </c>
      <c r="F39" s="25">
        <v>0</v>
      </c>
      <c r="G39" s="25">
        <v>0</v>
      </c>
      <c r="H39" s="25">
        <v>1530003689</v>
      </c>
      <c r="I39" s="25">
        <v>1530003689</v>
      </c>
      <c r="J39" s="25">
        <v>1530003689</v>
      </c>
      <c r="K39" s="25">
        <v>1530003689</v>
      </c>
      <c r="L39" s="25">
        <v>1530003689</v>
      </c>
      <c r="M39" s="25">
        <v>1530003689</v>
      </c>
      <c r="N39" s="25">
        <v>1530003689</v>
      </c>
      <c r="O39" s="25">
        <v>1530003689</v>
      </c>
      <c r="P39" s="25">
        <v>1530003689</v>
      </c>
      <c r="Q39" s="25">
        <v>1530003689</v>
      </c>
      <c r="R39" s="25">
        <v>1530003689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</row>
    <row r="40" spans="1:31" x14ac:dyDescent="0.2">
      <c r="A40" s="38" t="s">
        <v>99</v>
      </c>
      <c r="B40" s="104" t="s">
        <v>100</v>
      </c>
      <c r="C40" s="25">
        <v>1530003689</v>
      </c>
      <c r="D40" s="25">
        <v>0</v>
      </c>
      <c r="E40" s="25">
        <v>0</v>
      </c>
      <c r="F40" s="25">
        <v>0</v>
      </c>
      <c r="G40" s="25">
        <v>0</v>
      </c>
      <c r="H40" s="25">
        <v>1530003689</v>
      </c>
      <c r="I40" s="25">
        <v>1530003689</v>
      </c>
      <c r="J40" s="25">
        <v>1530003689</v>
      </c>
      <c r="K40" s="25">
        <v>1530003689</v>
      </c>
      <c r="L40" s="25">
        <v>1530003689</v>
      </c>
      <c r="M40" s="25">
        <v>1530003689</v>
      </c>
      <c r="N40" s="25">
        <v>1530003689</v>
      </c>
      <c r="O40" s="25">
        <v>1530003689</v>
      </c>
      <c r="P40" s="25">
        <v>1530003689</v>
      </c>
      <c r="Q40" s="25">
        <v>1530003689</v>
      </c>
      <c r="R40" s="25">
        <v>1530003689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</row>
    <row r="41" spans="1:31" x14ac:dyDescent="0.2">
      <c r="A41" s="38" t="s">
        <v>101</v>
      </c>
      <c r="B41" s="104" t="s">
        <v>74</v>
      </c>
      <c r="C41" s="25">
        <v>1530003689</v>
      </c>
      <c r="D41" s="25">
        <v>0</v>
      </c>
      <c r="E41" s="25">
        <v>0</v>
      </c>
      <c r="F41" s="25">
        <v>0</v>
      </c>
      <c r="G41" s="25">
        <v>0</v>
      </c>
      <c r="H41" s="25">
        <v>1530003689</v>
      </c>
      <c r="I41" s="25">
        <v>1530003689</v>
      </c>
      <c r="J41" s="25">
        <v>1530003689</v>
      </c>
      <c r="K41" s="25">
        <v>1530003689</v>
      </c>
      <c r="L41" s="25">
        <v>1530003689</v>
      </c>
      <c r="M41" s="25">
        <v>1530003689</v>
      </c>
      <c r="N41" s="25">
        <v>1530003689</v>
      </c>
      <c r="O41" s="25">
        <v>1530003689</v>
      </c>
      <c r="P41" s="25">
        <v>1530003689</v>
      </c>
      <c r="Q41" s="25">
        <v>1530003689</v>
      </c>
      <c r="R41" s="25">
        <v>1530003689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</row>
    <row r="42" spans="1:31" x14ac:dyDescent="0.2">
      <c r="A42" s="38" t="s">
        <v>102</v>
      </c>
      <c r="B42" s="104" t="s">
        <v>103</v>
      </c>
      <c r="C42" s="25">
        <v>2000000000</v>
      </c>
      <c r="D42" s="25">
        <v>0</v>
      </c>
      <c r="E42" s="25">
        <v>0</v>
      </c>
      <c r="F42" s="25">
        <v>0</v>
      </c>
      <c r="G42" s="25">
        <v>382826000</v>
      </c>
      <c r="H42" s="25">
        <v>1617174000</v>
      </c>
      <c r="I42" s="25">
        <v>1617174000</v>
      </c>
      <c r="J42" s="25">
        <v>1617174000</v>
      </c>
      <c r="K42" s="25">
        <v>1432270201.9300001</v>
      </c>
      <c r="L42" s="25">
        <v>1432270201.9300001</v>
      </c>
      <c r="M42" s="25">
        <v>1432270201.9300001</v>
      </c>
      <c r="N42" s="25">
        <v>1432270201.9300001</v>
      </c>
      <c r="O42" s="25">
        <v>1432270201.9300001</v>
      </c>
      <c r="P42" s="25">
        <v>1432270201.9300001</v>
      </c>
      <c r="Q42" s="25">
        <v>1430119394.3399999</v>
      </c>
      <c r="R42" s="25">
        <v>1430119394.3399999</v>
      </c>
      <c r="S42" s="25">
        <v>0</v>
      </c>
      <c r="T42" s="25">
        <v>0</v>
      </c>
      <c r="U42" s="25">
        <v>0</v>
      </c>
      <c r="V42" s="25">
        <v>0</v>
      </c>
      <c r="W42" s="25">
        <v>184903798.06999999</v>
      </c>
      <c r="X42" s="25">
        <v>11.4337602552354</v>
      </c>
      <c r="Y42" s="25">
        <v>184903798.06999999</v>
      </c>
      <c r="Z42" s="25">
        <v>11.4337602552354</v>
      </c>
      <c r="AA42" s="25">
        <v>184903798.06999999</v>
      </c>
      <c r="AB42" s="25">
        <v>11.4337602552354</v>
      </c>
      <c r="AC42" s="25">
        <v>0</v>
      </c>
      <c r="AD42" s="25">
        <v>0</v>
      </c>
      <c r="AE42" s="25">
        <v>2150807.59</v>
      </c>
    </row>
    <row r="43" spans="1:31" x14ac:dyDescent="0.2">
      <c r="A43" s="38" t="s">
        <v>104</v>
      </c>
      <c r="B43" s="104" t="s">
        <v>105</v>
      </c>
      <c r="C43" s="25">
        <v>2000000000</v>
      </c>
      <c r="D43" s="25">
        <v>0</v>
      </c>
      <c r="E43" s="25">
        <v>0</v>
      </c>
      <c r="F43" s="25">
        <v>0</v>
      </c>
      <c r="G43" s="25">
        <v>382826000</v>
      </c>
      <c r="H43" s="25">
        <v>1617174000</v>
      </c>
      <c r="I43" s="25">
        <v>1617174000</v>
      </c>
      <c r="J43" s="25">
        <v>1617174000</v>
      </c>
      <c r="K43" s="25">
        <v>1432270201.9300001</v>
      </c>
      <c r="L43" s="25">
        <v>1432270201.9300001</v>
      </c>
      <c r="M43" s="25">
        <v>1432270201.9300001</v>
      </c>
      <c r="N43" s="25">
        <v>1432270201.9300001</v>
      </c>
      <c r="O43" s="25">
        <v>1432270201.9300001</v>
      </c>
      <c r="P43" s="25">
        <v>1432270201.9300001</v>
      </c>
      <c r="Q43" s="25">
        <v>1430119394.3399999</v>
      </c>
      <c r="R43" s="25">
        <v>1430119394.3399999</v>
      </c>
      <c r="S43" s="25">
        <v>0</v>
      </c>
      <c r="T43" s="25">
        <v>0</v>
      </c>
      <c r="U43" s="25">
        <v>0</v>
      </c>
      <c r="V43" s="25">
        <v>0</v>
      </c>
      <c r="W43" s="25">
        <v>184903798.06999999</v>
      </c>
      <c r="X43" s="25">
        <v>11.4337602552354</v>
      </c>
      <c r="Y43" s="25">
        <v>184903798.06999999</v>
      </c>
      <c r="Z43" s="25">
        <v>11.4337602552354</v>
      </c>
      <c r="AA43" s="25">
        <v>184903798.06999999</v>
      </c>
      <c r="AB43" s="25">
        <v>11.4337602552354</v>
      </c>
      <c r="AC43" s="25">
        <v>0</v>
      </c>
      <c r="AD43" s="25">
        <v>0</v>
      </c>
      <c r="AE43" s="25">
        <v>2150807.59</v>
      </c>
    </row>
    <row r="44" spans="1:31" x14ac:dyDescent="0.2">
      <c r="A44" s="38" t="s">
        <v>106</v>
      </c>
      <c r="B44" s="104" t="s">
        <v>65</v>
      </c>
      <c r="C44" s="25">
        <v>2000000000</v>
      </c>
      <c r="D44" s="25">
        <v>0</v>
      </c>
      <c r="E44" s="25">
        <v>0</v>
      </c>
      <c r="F44" s="25">
        <v>0</v>
      </c>
      <c r="G44" s="25">
        <v>382826000</v>
      </c>
      <c r="H44" s="25">
        <v>1617174000</v>
      </c>
      <c r="I44" s="25">
        <v>1617174000</v>
      </c>
      <c r="J44" s="25">
        <v>1617174000</v>
      </c>
      <c r="K44" s="25">
        <v>1432270201.9300001</v>
      </c>
      <c r="L44" s="25">
        <v>1432270201.9300001</v>
      </c>
      <c r="M44" s="25">
        <v>1432270201.9300001</v>
      </c>
      <c r="N44" s="25">
        <v>1432270201.9300001</v>
      </c>
      <c r="O44" s="25">
        <v>1432270201.9300001</v>
      </c>
      <c r="P44" s="25">
        <v>1432270201.9300001</v>
      </c>
      <c r="Q44" s="25">
        <v>1430119394.3399999</v>
      </c>
      <c r="R44" s="25">
        <v>1430119394.3399999</v>
      </c>
      <c r="S44" s="25">
        <v>0</v>
      </c>
      <c r="T44" s="25">
        <v>0</v>
      </c>
      <c r="U44" s="25">
        <v>0</v>
      </c>
      <c r="V44" s="25">
        <v>0</v>
      </c>
      <c r="W44" s="25">
        <v>184903798.06999999</v>
      </c>
      <c r="X44" s="25">
        <v>11.4337602552354</v>
      </c>
      <c r="Y44" s="25">
        <v>184903798.06999999</v>
      </c>
      <c r="Z44" s="25">
        <v>11.4337602552354</v>
      </c>
      <c r="AA44" s="25">
        <v>184903798.06999999</v>
      </c>
      <c r="AB44" s="25">
        <v>11.4337602552354</v>
      </c>
      <c r="AC44" s="25">
        <v>0</v>
      </c>
      <c r="AD44" s="25">
        <v>0</v>
      </c>
      <c r="AE44" s="25">
        <v>2150807.59</v>
      </c>
    </row>
    <row r="45" spans="1:31" x14ac:dyDescent="0.2">
      <c r="A45" s="38" t="s">
        <v>107</v>
      </c>
      <c r="B45" s="104" t="s">
        <v>108</v>
      </c>
      <c r="C45" s="25">
        <v>2000000000</v>
      </c>
      <c r="D45" s="25">
        <v>0</v>
      </c>
      <c r="E45" s="25">
        <v>0</v>
      </c>
      <c r="F45" s="25">
        <v>0</v>
      </c>
      <c r="G45" s="25">
        <v>382826000</v>
      </c>
      <c r="H45" s="25">
        <v>1617174000</v>
      </c>
      <c r="I45" s="25">
        <v>1617174000</v>
      </c>
      <c r="J45" s="25">
        <v>1617174000</v>
      </c>
      <c r="K45" s="25">
        <v>1432270201.9300001</v>
      </c>
      <c r="L45" s="25">
        <v>1432270201.9300001</v>
      </c>
      <c r="M45" s="25">
        <v>1432270201.9300001</v>
      </c>
      <c r="N45" s="25">
        <v>1432270201.9300001</v>
      </c>
      <c r="O45" s="25">
        <v>1432270201.9300001</v>
      </c>
      <c r="P45" s="25">
        <v>1432270201.9300001</v>
      </c>
      <c r="Q45" s="25">
        <v>1430119394.3399999</v>
      </c>
      <c r="R45" s="25">
        <v>1430119394.3399999</v>
      </c>
      <c r="S45" s="25">
        <v>0</v>
      </c>
      <c r="T45" s="25">
        <v>0</v>
      </c>
      <c r="U45" s="25">
        <v>0</v>
      </c>
      <c r="V45" s="25">
        <v>0</v>
      </c>
      <c r="W45" s="25">
        <v>184903798.06999999</v>
      </c>
      <c r="X45" s="25">
        <v>11.4337602552354</v>
      </c>
      <c r="Y45" s="25">
        <v>184903798.06999999</v>
      </c>
      <c r="Z45" s="25">
        <v>11.4337602552354</v>
      </c>
      <c r="AA45" s="25">
        <v>184903798.06999999</v>
      </c>
      <c r="AB45" s="25">
        <v>11.4337602552354</v>
      </c>
      <c r="AC45" s="25">
        <v>0</v>
      </c>
      <c r="AD45" s="25">
        <v>0</v>
      </c>
      <c r="AE45" s="25">
        <v>2150807.59</v>
      </c>
    </row>
    <row r="46" spans="1:31" x14ac:dyDescent="0.2">
      <c r="A46" s="38" t="s">
        <v>109</v>
      </c>
      <c r="B46" s="104" t="s">
        <v>110</v>
      </c>
      <c r="C46" s="25">
        <v>2000000000</v>
      </c>
      <c r="D46" s="25">
        <v>0</v>
      </c>
      <c r="E46" s="25">
        <v>0</v>
      </c>
      <c r="F46" s="25">
        <v>0</v>
      </c>
      <c r="G46" s="25">
        <v>382826000</v>
      </c>
      <c r="H46" s="25">
        <v>1617174000</v>
      </c>
      <c r="I46" s="25">
        <v>1617174000</v>
      </c>
      <c r="J46" s="25">
        <v>1617174000</v>
      </c>
      <c r="K46" s="25">
        <v>1432270201.9300001</v>
      </c>
      <c r="L46" s="25">
        <v>1432270201.9300001</v>
      </c>
      <c r="M46" s="25">
        <v>1432270201.9300001</v>
      </c>
      <c r="N46" s="25">
        <v>1432270201.9300001</v>
      </c>
      <c r="O46" s="25">
        <v>1432270201.9300001</v>
      </c>
      <c r="P46" s="25">
        <v>1432270201.9300001</v>
      </c>
      <c r="Q46" s="25">
        <v>1430119394.3399999</v>
      </c>
      <c r="R46" s="25">
        <v>1430119394.3399999</v>
      </c>
      <c r="S46" s="25">
        <v>0</v>
      </c>
      <c r="T46" s="25">
        <v>0</v>
      </c>
      <c r="U46" s="25">
        <v>0</v>
      </c>
      <c r="V46" s="25">
        <v>0</v>
      </c>
      <c r="W46" s="25">
        <v>184903798.06999999</v>
      </c>
      <c r="X46" s="25">
        <v>11.4337602552354</v>
      </c>
      <c r="Y46" s="25">
        <v>184903798.06999999</v>
      </c>
      <c r="Z46" s="25">
        <v>11.4337602552354</v>
      </c>
      <c r="AA46" s="25">
        <v>184903798.06999999</v>
      </c>
      <c r="AB46" s="25">
        <v>11.4337602552354</v>
      </c>
      <c r="AC46" s="25">
        <v>0</v>
      </c>
      <c r="AD46" s="25">
        <v>0</v>
      </c>
      <c r="AE46" s="25">
        <v>2150807.59</v>
      </c>
    </row>
    <row r="47" spans="1:31" x14ac:dyDescent="0.2">
      <c r="A47" s="38" t="s">
        <v>111</v>
      </c>
      <c r="B47" s="104" t="s">
        <v>112</v>
      </c>
      <c r="C47" s="25">
        <v>2000000000</v>
      </c>
      <c r="D47" s="25">
        <v>0</v>
      </c>
      <c r="E47" s="25">
        <v>0</v>
      </c>
      <c r="F47" s="25">
        <v>0</v>
      </c>
      <c r="G47" s="25">
        <v>382826000</v>
      </c>
      <c r="H47" s="25">
        <v>1617174000</v>
      </c>
      <c r="I47" s="25">
        <v>1617174000</v>
      </c>
      <c r="J47" s="25">
        <v>1617174000</v>
      </c>
      <c r="K47" s="25">
        <v>1432270201.9300001</v>
      </c>
      <c r="L47" s="25">
        <v>1432270201.9300001</v>
      </c>
      <c r="M47" s="25">
        <v>1432270201.9300001</v>
      </c>
      <c r="N47" s="25">
        <v>1432270201.9300001</v>
      </c>
      <c r="O47" s="25">
        <v>1432270201.9300001</v>
      </c>
      <c r="P47" s="25">
        <v>1432270201.9300001</v>
      </c>
      <c r="Q47" s="25">
        <v>1430119394.3399999</v>
      </c>
      <c r="R47" s="25">
        <v>1430119394.3399999</v>
      </c>
      <c r="S47" s="25">
        <v>0</v>
      </c>
      <c r="T47" s="25">
        <v>0</v>
      </c>
      <c r="U47" s="25">
        <v>0</v>
      </c>
      <c r="V47" s="25">
        <v>0</v>
      </c>
      <c r="W47" s="25">
        <v>184903798.06999999</v>
      </c>
      <c r="X47" s="25">
        <v>11.4337602552354</v>
      </c>
      <c r="Y47" s="25">
        <v>184903798.06999999</v>
      </c>
      <c r="Z47" s="25">
        <v>11.4337602552354</v>
      </c>
      <c r="AA47" s="25">
        <v>184903798.06999999</v>
      </c>
      <c r="AB47" s="25">
        <v>11.4337602552354</v>
      </c>
      <c r="AC47" s="25">
        <v>0</v>
      </c>
      <c r="AD47" s="25">
        <v>0</v>
      </c>
      <c r="AE47" s="25">
        <v>2150807.59</v>
      </c>
    </row>
    <row r="48" spans="1:31" x14ac:dyDescent="0.2">
      <c r="A48" s="38" t="s">
        <v>113</v>
      </c>
      <c r="B48" s="104" t="s">
        <v>114</v>
      </c>
      <c r="C48" s="25">
        <v>2000000000</v>
      </c>
      <c r="D48" s="25">
        <v>0</v>
      </c>
      <c r="E48" s="25">
        <v>0</v>
      </c>
      <c r="F48" s="25">
        <v>0</v>
      </c>
      <c r="G48" s="25">
        <v>382826000</v>
      </c>
      <c r="H48" s="25">
        <v>1617174000</v>
      </c>
      <c r="I48" s="25">
        <v>1617174000</v>
      </c>
      <c r="J48" s="25">
        <v>1617174000</v>
      </c>
      <c r="K48" s="25">
        <v>1432270201.9300001</v>
      </c>
      <c r="L48" s="25">
        <v>1432270201.9300001</v>
      </c>
      <c r="M48" s="25">
        <v>1432270201.9300001</v>
      </c>
      <c r="N48" s="25">
        <v>1432270201.9300001</v>
      </c>
      <c r="O48" s="25">
        <v>1432270201.9300001</v>
      </c>
      <c r="P48" s="25">
        <v>1432270201.9300001</v>
      </c>
      <c r="Q48" s="25">
        <v>1430119394.3399999</v>
      </c>
      <c r="R48" s="25">
        <v>1430119394.3399999</v>
      </c>
      <c r="S48" s="25">
        <v>0</v>
      </c>
      <c r="T48" s="25">
        <v>0</v>
      </c>
      <c r="U48" s="25">
        <v>0</v>
      </c>
      <c r="V48" s="25">
        <v>0</v>
      </c>
      <c r="W48" s="25">
        <v>184903798.06999999</v>
      </c>
      <c r="X48" s="25">
        <v>11.4337602552354</v>
      </c>
      <c r="Y48" s="25">
        <v>184903798.06999999</v>
      </c>
      <c r="Z48" s="25">
        <v>11.4337602552354</v>
      </c>
      <c r="AA48" s="25">
        <v>184903798.06999999</v>
      </c>
      <c r="AB48" s="25">
        <v>11.4337602552354</v>
      </c>
      <c r="AC48" s="25">
        <v>0</v>
      </c>
      <c r="AD48" s="25">
        <v>0</v>
      </c>
      <c r="AE48" s="25">
        <v>2150807.59</v>
      </c>
    </row>
    <row r="49" spans="1:31" x14ac:dyDescent="0.2">
      <c r="A49" s="38" t="s">
        <v>115</v>
      </c>
      <c r="B49" s="104" t="s">
        <v>74</v>
      </c>
      <c r="C49" s="25">
        <v>2000000000</v>
      </c>
      <c r="D49" s="25">
        <v>0</v>
      </c>
      <c r="E49" s="25">
        <v>0</v>
      </c>
      <c r="F49" s="25">
        <v>0</v>
      </c>
      <c r="G49" s="25">
        <v>382826000</v>
      </c>
      <c r="H49" s="25">
        <v>1617174000</v>
      </c>
      <c r="I49" s="25">
        <v>1617174000</v>
      </c>
      <c r="J49" s="25">
        <v>1617174000</v>
      </c>
      <c r="K49" s="25">
        <v>1432270201.9300001</v>
      </c>
      <c r="L49" s="25">
        <v>1432270201.9300001</v>
      </c>
      <c r="M49" s="25">
        <v>1432270201.9300001</v>
      </c>
      <c r="N49" s="25">
        <v>1432270201.9300001</v>
      </c>
      <c r="O49" s="25">
        <v>1432270201.9300001</v>
      </c>
      <c r="P49" s="25">
        <v>1432270201.9300001</v>
      </c>
      <c r="Q49" s="25">
        <v>1430119394.3399999</v>
      </c>
      <c r="R49" s="25">
        <v>1430119394.3399999</v>
      </c>
      <c r="S49" s="25">
        <v>0</v>
      </c>
      <c r="T49" s="25">
        <v>0</v>
      </c>
      <c r="U49" s="25">
        <v>0</v>
      </c>
      <c r="V49" s="25">
        <v>0</v>
      </c>
      <c r="W49" s="25">
        <v>184903798.06999999</v>
      </c>
      <c r="X49" s="25">
        <v>11.4337602552354</v>
      </c>
      <c r="Y49" s="25">
        <v>184903798.06999999</v>
      </c>
      <c r="Z49" s="25">
        <v>11.4337602552354</v>
      </c>
      <c r="AA49" s="25">
        <v>184903798.06999999</v>
      </c>
      <c r="AB49" s="25">
        <v>11.4337602552354</v>
      </c>
      <c r="AC49" s="25">
        <v>0</v>
      </c>
      <c r="AD49" s="25">
        <v>0</v>
      </c>
      <c r="AE49" s="25">
        <v>2150807.59</v>
      </c>
    </row>
    <row r="50" spans="1:31" x14ac:dyDescent="0.2">
      <c r="A50" s="38" t="s">
        <v>116</v>
      </c>
      <c r="B50" s="104" t="s">
        <v>117</v>
      </c>
      <c r="C50" s="25">
        <v>27163786560</v>
      </c>
      <c r="D50" s="25">
        <v>4484008224.5799999</v>
      </c>
      <c r="E50" s="25">
        <v>0</v>
      </c>
      <c r="F50" s="25">
        <v>3214750408</v>
      </c>
      <c r="G50" s="25">
        <v>5438157080.7799997</v>
      </c>
      <c r="H50" s="25">
        <v>29424388111.799999</v>
      </c>
      <c r="I50" s="25">
        <v>29424388111.799999</v>
      </c>
      <c r="J50" s="25">
        <v>29424388111.799999</v>
      </c>
      <c r="K50" s="25">
        <v>27265772014.919998</v>
      </c>
      <c r="L50" s="25">
        <v>27265772014.919998</v>
      </c>
      <c r="M50" s="25">
        <v>27265772014.919998</v>
      </c>
      <c r="N50" s="25">
        <v>27265772014.919998</v>
      </c>
      <c r="O50" s="25">
        <v>27256328412.919998</v>
      </c>
      <c r="P50" s="25">
        <v>27256328412.919998</v>
      </c>
      <c r="Q50" s="25">
        <v>27245759983.919998</v>
      </c>
      <c r="R50" s="25">
        <v>27245759983.919998</v>
      </c>
      <c r="S50" s="25">
        <v>0</v>
      </c>
      <c r="T50" s="25">
        <v>0</v>
      </c>
      <c r="U50" s="25">
        <v>0</v>
      </c>
      <c r="V50" s="25">
        <v>0</v>
      </c>
      <c r="W50" s="25">
        <v>2158616096.8800001</v>
      </c>
      <c r="X50" s="25">
        <v>7.3361460862947698</v>
      </c>
      <c r="Y50" s="25">
        <v>2158616096.8800001</v>
      </c>
      <c r="Z50" s="25">
        <v>7.3361460862947698</v>
      </c>
      <c r="AA50" s="25">
        <v>2168059698.8800001</v>
      </c>
      <c r="AB50" s="25">
        <v>7.3682405582821495</v>
      </c>
      <c r="AC50" s="25">
        <v>0</v>
      </c>
      <c r="AD50" s="25">
        <v>9443602</v>
      </c>
      <c r="AE50" s="25">
        <v>10568429</v>
      </c>
    </row>
    <row r="51" spans="1:31" x14ac:dyDescent="0.2">
      <c r="A51" s="38" t="s">
        <v>118</v>
      </c>
      <c r="B51" s="104" t="s">
        <v>119</v>
      </c>
      <c r="C51" s="25">
        <v>25463786560</v>
      </c>
      <c r="D51" s="25">
        <v>0</v>
      </c>
      <c r="E51" s="25">
        <v>0</v>
      </c>
      <c r="F51" s="25">
        <v>3143750408</v>
      </c>
      <c r="G51" s="25">
        <v>5367157080.7799997</v>
      </c>
      <c r="H51" s="25">
        <v>23240379887.220001</v>
      </c>
      <c r="I51" s="25">
        <v>23240379887.220001</v>
      </c>
      <c r="J51" s="25">
        <v>23240379887.220001</v>
      </c>
      <c r="K51" s="25">
        <v>21615414372.849998</v>
      </c>
      <c r="L51" s="25">
        <v>21615414372.849998</v>
      </c>
      <c r="M51" s="25">
        <v>21615414372.849998</v>
      </c>
      <c r="N51" s="25">
        <v>21615414372.849998</v>
      </c>
      <c r="O51" s="25">
        <v>21605970770.849998</v>
      </c>
      <c r="P51" s="25">
        <v>21605970770.849998</v>
      </c>
      <c r="Q51" s="25">
        <v>21598415570.849998</v>
      </c>
      <c r="R51" s="25">
        <v>21598415570.849998</v>
      </c>
      <c r="S51" s="25">
        <v>0</v>
      </c>
      <c r="T51" s="25">
        <v>0</v>
      </c>
      <c r="U51" s="25">
        <v>0</v>
      </c>
      <c r="V51" s="25">
        <v>0</v>
      </c>
      <c r="W51" s="25">
        <v>1624965514.3699999</v>
      </c>
      <c r="X51" s="25">
        <v>6.9919920511436091</v>
      </c>
      <c r="Y51" s="25">
        <v>1624965514.3699999</v>
      </c>
      <c r="Z51" s="25">
        <v>6.9919920511436091</v>
      </c>
      <c r="AA51" s="25">
        <v>1634409116.3699999</v>
      </c>
      <c r="AB51" s="25">
        <v>7.0326265074039096</v>
      </c>
      <c r="AC51" s="25">
        <v>0</v>
      </c>
      <c r="AD51" s="25">
        <v>9443602</v>
      </c>
      <c r="AE51" s="25">
        <v>7555200</v>
      </c>
    </row>
    <row r="52" spans="1:31" x14ac:dyDescent="0.2">
      <c r="A52" s="38" t="s">
        <v>120</v>
      </c>
      <c r="B52" s="104" t="s">
        <v>65</v>
      </c>
      <c r="C52" s="25">
        <v>25463786560</v>
      </c>
      <c r="D52" s="25">
        <v>0</v>
      </c>
      <c r="E52" s="25">
        <v>0</v>
      </c>
      <c r="F52" s="25">
        <v>3143750408</v>
      </c>
      <c r="G52" s="25">
        <v>5367157080.7799997</v>
      </c>
      <c r="H52" s="25">
        <v>23240379887.220001</v>
      </c>
      <c r="I52" s="25">
        <v>23240379887.220001</v>
      </c>
      <c r="J52" s="25">
        <v>23240379887.220001</v>
      </c>
      <c r="K52" s="25">
        <v>21615414372.849998</v>
      </c>
      <c r="L52" s="25">
        <v>21615414372.849998</v>
      </c>
      <c r="M52" s="25">
        <v>21615414372.849998</v>
      </c>
      <c r="N52" s="25">
        <v>21615414372.849998</v>
      </c>
      <c r="O52" s="25">
        <v>21605970770.849998</v>
      </c>
      <c r="P52" s="25">
        <v>21605970770.849998</v>
      </c>
      <c r="Q52" s="25">
        <v>21598415570.849998</v>
      </c>
      <c r="R52" s="25">
        <v>21598415570.849998</v>
      </c>
      <c r="S52" s="25">
        <v>0</v>
      </c>
      <c r="T52" s="25">
        <v>0</v>
      </c>
      <c r="U52" s="25">
        <v>0</v>
      </c>
      <c r="V52" s="25">
        <v>0</v>
      </c>
      <c r="W52" s="25">
        <v>1624965514.3699999</v>
      </c>
      <c r="X52" s="25">
        <v>6.9919920511436091</v>
      </c>
      <c r="Y52" s="25">
        <v>1624965514.3699999</v>
      </c>
      <c r="Z52" s="25">
        <v>6.9919920511436091</v>
      </c>
      <c r="AA52" s="25">
        <v>1634409116.3699999</v>
      </c>
      <c r="AB52" s="25">
        <v>7.0326265074039096</v>
      </c>
      <c r="AC52" s="25">
        <v>0</v>
      </c>
      <c r="AD52" s="25">
        <v>9443602</v>
      </c>
      <c r="AE52" s="25">
        <v>7555200</v>
      </c>
    </row>
    <row r="53" spans="1:31" x14ac:dyDescent="0.2">
      <c r="A53" s="38" t="s">
        <v>121</v>
      </c>
      <c r="B53" s="104" t="s">
        <v>108</v>
      </c>
      <c r="C53" s="25">
        <v>25463786560</v>
      </c>
      <c r="D53" s="25">
        <v>0</v>
      </c>
      <c r="E53" s="25">
        <v>0</v>
      </c>
      <c r="F53" s="25">
        <v>3143750408</v>
      </c>
      <c r="G53" s="25">
        <v>5367157080.7799997</v>
      </c>
      <c r="H53" s="25">
        <v>23240379887.220001</v>
      </c>
      <c r="I53" s="25">
        <v>23240379887.220001</v>
      </c>
      <c r="J53" s="25">
        <v>23240379887.220001</v>
      </c>
      <c r="K53" s="25">
        <v>21615414372.849998</v>
      </c>
      <c r="L53" s="25">
        <v>21615414372.849998</v>
      </c>
      <c r="M53" s="25">
        <v>21615414372.849998</v>
      </c>
      <c r="N53" s="25">
        <v>21615414372.849998</v>
      </c>
      <c r="O53" s="25">
        <v>21605970770.849998</v>
      </c>
      <c r="P53" s="25">
        <v>21605970770.849998</v>
      </c>
      <c r="Q53" s="25">
        <v>21598415570.849998</v>
      </c>
      <c r="R53" s="25">
        <v>21598415570.849998</v>
      </c>
      <c r="S53" s="25">
        <v>0</v>
      </c>
      <c r="T53" s="25">
        <v>0</v>
      </c>
      <c r="U53" s="25">
        <v>0</v>
      </c>
      <c r="V53" s="25">
        <v>0</v>
      </c>
      <c r="W53" s="25">
        <v>1624965514.3699999</v>
      </c>
      <c r="X53" s="25">
        <v>6.9919920511436091</v>
      </c>
      <c r="Y53" s="25">
        <v>1624965514.3699999</v>
      </c>
      <c r="Z53" s="25">
        <v>6.9919920511436091</v>
      </c>
      <c r="AA53" s="25">
        <v>1634409116.3699999</v>
      </c>
      <c r="AB53" s="25">
        <v>7.0326265074039096</v>
      </c>
      <c r="AC53" s="25">
        <v>0</v>
      </c>
      <c r="AD53" s="25">
        <v>9443602</v>
      </c>
      <c r="AE53" s="25">
        <v>7555200</v>
      </c>
    </row>
    <row r="54" spans="1:31" x14ac:dyDescent="0.2">
      <c r="A54" s="38" t="s">
        <v>122</v>
      </c>
      <c r="B54" s="104" t="s">
        <v>123</v>
      </c>
      <c r="C54" s="25">
        <v>25463786560</v>
      </c>
      <c r="D54" s="25">
        <v>0</v>
      </c>
      <c r="E54" s="25">
        <v>0</v>
      </c>
      <c r="F54" s="25">
        <v>3143750408</v>
      </c>
      <c r="G54" s="25">
        <v>5367157080.7799997</v>
      </c>
      <c r="H54" s="25">
        <v>23240379887.220001</v>
      </c>
      <c r="I54" s="25">
        <v>23240379887.220001</v>
      </c>
      <c r="J54" s="25">
        <v>23240379887.220001</v>
      </c>
      <c r="K54" s="25">
        <v>21615414372.849998</v>
      </c>
      <c r="L54" s="25">
        <v>21615414372.849998</v>
      </c>
      <c r="M54" s="25">
        <v>21615414372.849998</v>
      </c>
      <c r="N54" s="25">
        <v>21615414372.849998</v>
      </c>
      <c r="O54" s="25">
        <v>21605970770.849998</v>
      </c>
      <c r="P54" s="25">
        <v>21605970770.849998</v>
      </c>
      <c r="Q54" s="25">
        <v>21598415570.849998</v>
      </c>
      <c r="R54" s="25">
        <v>21598415570.849998</v>
      </c>
      <c r="S54" s="25">
        <v>0</v>
      </c>
      <c r="T54" s="25">
        <v>0</v>
      </c>
      <c r="U54" s="25">
        <v>0</v>
      </c>
      <c r="V54" s="25">
        <v>0</v>
      </c>
      <c r="W54" s="25">
        <v>1624965514.3699999</v>
      </c>
      <c r="X54" s="25">
        <v>6.9919920511436091</v>
      </c>
      <c r="Y54" s="25">
        <v>1624965514.3699999</v>
      </c>
      <c r="Z54" s="25">
        <v>6.9919920511436091</v>
      </c>
      <c r="AA54" s="25">
        <v>1634409116.3699999</v>
      </c>
      <c r="AB54" s="25">
        <v>7.0326265074039096</v>
      </c>
      <c r="AC54" s="25">
        <v>0</v>
      </c>
      <c r="AD54" s="25">
        <v>9443602</v>
      </c>
      <c r="AE54" s="25">
        <v>7555200</v>
      </c>
    </row>
    <row r="55" spans="1:31" x14ac:dyDescent="0.2">
      <c r="A55" s="38" t="s">
        <v>124</v>
      </c>
      <c r="B55" s="104" t="s">
        <v>125</v>
      </c>
      <c r="C55" s="25">
        <v>15817263953</v>
      </c>
      <c r="D55" s="25">
        <v>0</v>
      </c>
      <c r="E55" s="25">
        <v>0</v>
      </c>
      <c r="F55" s="25">
        <v>3066977733</v>
      </c>
      <c r="G55" s="25">
        <v>374123000</v>
      </c>
      <c r="H55" s="25">
        <v>18510118686</v>
      </c>
      <c r="I55" s="25">
        <v>18510118686</v>
      </c>
      <c r="J55" s="25">
        <v>18510118686</v>
      </c>
      <c r="K55" s="25">
        <v>17571229970.290001</v>
      </c>
      <c r="L55" s="25">
        <v>17571229970.290001</v>
      </c>
      <c r="M55" s="25">
        <v>17571229970.290001</v>
      </c>
      <c r="N55" s="25">
        <v>17571229970.290001</v>
      </c>
      <c r="O55" s="25">
        <v>17561786368.290001</v>
      </c>
      <c r="P55" s="25">
        <v>17561786368.290001</v>
      </c>
      <c r="Q55" s="25">
        <v>17554286368.290001</v>
      </c>
      <c r="R55" s="25">
        <v>17554286368.290001</v>
      </c>
      <c r="S55" s="25">
        <v>0</v>
      </c>
      <c r="T55" s="25">
        <v>0</v>
      </c>
      <c r="U55" s="25">
        <v>0</v>
      </c>
      <c r="V55" s="25">
        <v>0</v>
      </c>
      <c r="W55" s="25">
        <v>938888715.71000004</v>
      </c>
      <c r="X55" s="25">
        <v>5.0722998141558202</v>
      </c>
      <c r="Y55" s="25">
        <v>938888715.71000004</v>
      </c>
      <c r="Z55" s="25">
        <v>5.0722998141558202</v>
      </c>
      <c r="AA55" s="25">
        <v>948332317.71000004</v>
      </c>
      <c r="AB55" s="25">
        <v>5.1233184065279094</v>
      </c>
      <c r="AC55" s="25">
        <v>0</v>
      </c>
      <c r="AD55" s="25">
        <v>9443602</v>
      </c>
      <c r="AE55" s="25">
        <v>7500000</v>
      </c>
    </row>
    <row r="56" spans="1:31" x14ac:dyDescent="0.2">
      <c r="A56" s="38" t="s">
        <v>126</v>
      </c>
      <c r="B56" s="104" t="s">
        <v>127</v>
      </c>
      <c r="C56" s="25">
        <v>10304483757</v>
      </c>
      <c r="D56" s="25">
        <v>0</v>
      </c>
      <c r="E56" s="25">
        <v>0</v>
      </c>
      <c r="F56" s="25">
        <v>0</v>
      </c>
      <c r="G56" s="25">
        <v>210465751</v>
      </c>
      <c r="H56" s="25">
        <v>10094018006</v>
      </c>
      <c r="I56" s="25">
        <v>10094018006</v>
      </c>
      <c r="J56" s="25">
        <v>10094018006</v>
      </c>
      <c r="K56" s="25">
        <v>9888776874</v>
      </c>
      <c r="L56" s="25">
        <v>9888776874</v>
      </c>
      <c r="M56" s="25">
        <v>9888776874</v>
      </c>
      <c r="N56" s="25">
        <v>9888776874</v>
      </c>
      <c r="O56" s="25">
        <v>9888776874</v>
      </c>
      <c r="P56" s="25">
        <v>9888776874</v>
      </c>
      <c r="Q56" s="25">
        <v>9888776874</v>
      </c>
      <c r="R56" s="25">
        <v>9888776874</v>
      </c>
      <c r="S56" s="25">
        <v>0</v>
      </c>
      <c r="T56" s="25">
        <v>0</v>
      </c>
      <c r="U56" s="25">
        <v>0</v>
      </c>
      <c r="V56" s="25">
        <v>0</v>
      </c>
      <c r="W56" s="25">
        <v>205241132</v>
      </c>
      <c r="X56" s="25">
        <v>2.0332946887750998</v>
      </c>
      <c r="Y56" s="25">
        <v>205241132</v>
      </c>
      <c r="Z56" s="25">
        <v>2.0332946887750998</v>
      </c>
      <c r="AA56" s="25">
        <v>205241132</v>
      </c>
      <c r="AB56" s="25">
        <v>2.0332946887750998</v>
      </c>
      <c r="AC56" s="25">
        <v>0</v>
      </c>
      <c r="AD56" s="25">
        <v>0</v>
      </c>
      <c r="AE56" s="25">
        <v>0</v>
      </c>
    </row>
    <row r="57" spans="1:31" x14ac:dyDescent="0.2">
      <c r="A57" s="38" t="s">
        <v>128</v>
      </c>
      <c r="B57" s="104" t="s">
        <v>74</v>
      </c>
      <c r="C57" s="25">
        <v>10304483757</v>
      </c>
      <c r="D57" s="25">
        <v>0</v>
      </c>
      <c r="E57" s="25">
        <v>0</v>
      </c>
      <c r="F57" s="25">
        <v>0</v>
      </c>
      <c r="G57" s="25">
        <v>210465751</v>
      </c>
      <c r="H57" s="25">
        <v>10094018006</v>
      </c>
      <c r="I57" s="25">
        <v>10094018006</v>
      </c>
      <c r="J57" s="25">
        <v>10094018006</v>
      </c>
      <c r="K57" s="25">
        <v>9888776874</v>
      </c>
      <c r="L57" s="25">
        <v>9888776874</v>
      </c>
      <c r="M57" s="25">
        <v>9888776874</v>
      </c>
      <c r="N57" s="25">
        <v>9888776874</v>
      </c>
      <c r="O57" s="25">
        <v>9888776874</v>
      </c>
      <c r="P57" s="25">
        <v>9888776874</v>
      </c>
      <c r="Q57" s="25">
        <v>9888776874</v>
      </c>
      <c r="R57" s="25">
        <v>9888776874</v>
      </c>
      <c r="S57" s="25">
        <v>0</v>
      </c>
      <c r="T57" s="25">
        <v>0</v>
      </c>
      <c r="U57" s="25">
        <v>0</v>
      </c>
      <c r="V57" s="25">
        <v>0</v>
      </c>
      <c r="W57" s="25">
        <v>205241132</v>
      </c>
      <c r="X57" s="25">
        <v>2.0332946887750998</v>
      </c>
      <c r="Y57" s="25">
        <v>205241132</v>
      </c>
      <c r="Z57" s="25">
        <v>2.0332946887750998</v>
      </c>
      <c r="AA57" s="25">
        <v>205241132</v>
      </c>
      <c r="AB57" s="25">
        <v>2.0332946887750998</v>
      </c>
      <c r="AC57" s="25">
        <v>0</v>
      </c>
      <c r="AD57" s="25">
        <v>0</v>
      </c>
      <c r="AE57" s="25">
        <v>0</v>
      </c>
    </row>
    <row r="58" spans="1:31" x14ac:dyDescent="0.2">
      <c r="A58" s="38" t="s">
        <v>129</v>
      </c>
      <c r="B58" s="104" t="s">
        <v>130</v>
      </c>
      <c r="C58" s="25">
        <v>305000000</v>
      </c>
      <c r="D58" s="25">
        <v>0</v>
      </c>
      <c r="E58" s="25">
        <v>0</v>
      </c>
      <c r="F58" s="25">
        <v>0</v>
      </c>
      <c r="G58" s="25">
        <v>23998680.98</v>
      </c>
      <c r="H58" s="25">
        <v>281001319.01999998</v>
      </c>
      <c r="I58" s="25">
        <v>281001319.01999998</v>
      </c>
      <c r="J58" s="25">
        <v>281001319.01999998</v>
      </c>
      <c r="K58" s="25">
        <v>238093100</v>
      </c>
      <c r="L58" s="25">
        <v>238093100</v>
      </c>
      <c r="M58" s="25">
        <v>238093100</v>
      </c>
      <c r="N58" s="25">
        <v>238093100</v>
      </c>
      <c r="O58" s="25">
        <v>238093100</v>
      </c>
      <c r="P58" s="25">
        <v>238093100</v>
      </c>
      <c r="Q58" s="25">
        <v>238093100</v>
      </c>
      <c r="R58" s="25">
        <v>238093100</v>
      </c>
      <c r="S58" s="25">
        <v>0</v>
      </c>
      <c r="T58" s="25">
        <v>0</v>
      </c>
      <c r="U58" s="25">
        <v>0</v>
      </c>
      <c r="V58" s="25">
        <v>0</v>
      </c>
      <c r="W58" s="25">
        <v>42908219.020000003</v>
      </c>
      <c r="X58" s="25">
        <v>15.269757156174098</v>
      </c>
      <c r="Y58" s="25">
        <v>42908219.020000003</v>
      </c>
      <c r="Z58" s="25">
        <v>15.269757156174098</v>
      </c>
      <c r="AA58" s="25">
        <v>42908219.020000003</v>
      </c>
      <c r="AB58" s="25">
        <v>15.269757156174098</v>
      </c>
      <c r="AC58" s="25">
        <v>0</v>
      </c>
      <c r="AD58" s="25">
        <v>0</v>
      </c>
      <c r="AE58" s="25">
        <v>0</v>
      </c>
    </row>
    <row r="59" spans="1:31" x14ac:dyDescent="0.2">
      <c r="A59" s="38" t="s">
        <v>131</v>
      </c>
      <c r="B59" s="104" t="s">
        <v>74</v>
      </c>
      <c r="C59" s="25">
        <v>305000000</v>
      </c>
      <c r="D59" s="25">
        <v>0</v>
      </c>
      <c r="E59" s="25">
        <v>0</v>
      </c>
      <c r="F59" s="25">
        <v>0</v>
      </c>
      <c r="G59" s="25">
        <v>23998680.98</v>
      </c>
      <c r="H59" s="25">
        <v>281001319.01999998</v>
      </c>
      <c r="I59" s="25">
        <v>281001319.01999998</v>
      </c>
      <c r="J59" s="25">
        <v>281001319.01999998</v>
      </c>
      <c r="K59" s="25">
        <v>238093100</v>
      </c>
      <c r="L59" s="25">
        <v>238093100</v>
      </c>
      <c r="M59" s="25">
        <v>238093100</v>
      </c>
      <c r="N59" s="25">
        <v>238093100</v>
      </c>
      <c r="O59" s="25">
        <v>238093100</v>
      </c>
      <c r="P59" s="25">
        <v>238093100</v>
      </c>
      <c r="Q59" s="25">
        <v>238093100</v>
      </c>
      <c r="R59" s="25">
        <v>238093100</v>
      </c>
      <c r="S59" s="25">
        <v>0</v>
      </c>
      <c r="T59" s="25">
        <v>0</v>
      </c>
      <c r="U59" s="25">
        <v>0</v>
      </c>
      <c r="V59" s="25">
        <v>0</v>
      </c>
      <c r="W59" s="25">
        <v>42908219.020000003</v>
      </c>
      <c r="X59" s="25">
        <v>15.269757156174098</v>
      </c>
      <c r="Y59" s="25">
        <v>42908219.020000003</v>
      </c>
      <c r="Z59" s="25">
        <v>15.269757156174098</v>
      </c>
      <c r="AA59" s="25">
        <v>42908219.020000003</v>
      </c>
      <c r="AB59" s="25">
        <v>15.269757156174098</v>
      </c>
      <c r="AC59" s="25">
        <v>0</v>
      </c>
      <c r="AD59" s="25">
        <v>0</v>
      </c>
      <c r="AE59" s="25">
        <v>0</v>
      </c>
    </row>
    <row r="60" spans="1:31" x14ac:dyDescent="0.2">
      <c r="A60" s="38" t="s">
        <v>132</v>
      </c>
      <c r="B60" s="104" t="s">
        <v>133</v>
      </c>
      <c r="C60" s="25">
        <v>78488670</v>
      </c>
      <c r="D60" s="25">
        <v>0</v>
      </c>
      <c r="E60" s="25">
        <v>0</v>
      </c>
      <c r="F60" s="25">
        <v>2000000</v>
      </c>
      <c r="G60" s="25">
        <v>0</v>
      </c>
      <c r="H60" s="25">
        <v>80488670</v>
      </c>
      <c r="I60" s="25">
        <v>80488670</v>
      </c>
      <c r="J60" s="25">
        <v>80488670</v>
      </c>
      <c r="K60" s="25">
        <v>80273046</v>
      </c>
      <c r="L60" s="25">
        <v>80273046</v>
      </c>
      <c r="M60" s="25">
        <v>80273046</v>
      </c>
      <c r="N60" s="25">
        <v>80273046</v>
      </c>
      <c r="O60" s="25">
        <v>80273046</v>
      </c>
      <c r="P60" s="25">
        <v>80273046</v>
      </c>
      <c r="Q60" s="25">
        <v>80273046</v>
      </c>
      <c r="R60" s="25">
        <v>80273046</v>
      </c>
      <c r="S60" s="25">
        <v>0</v>
      </c>
      <c r="T60" s="25">
        <v>0</v>
      </c>
      <c r="U60" s="25">
        <v>0</v>
      </c>
      <c r="V60" s="25">
        <v>0</v>
      </c>
      <c r="W60" s="25">
        <v>215624</v>
      </c>
      <c r="X60" s="25">
        <v>0.26789360539812601</v>
      </c>
      <c r="Y60" s="25">
        <v>215624</v>
      </c>
      <c r="Z60" s="25">
        <v>0.26789360539812601</v>
      </c>
      <c r="AA60" s="25">
        <v>215624</v>
      </c>
      <c r="AB60" s="25">
        <v>0.26789360539812601</v>
      </c>
      <c r="AC60" s="25">
        <v>0</v>
      </c>
      <c r="AD60" s="25">
        <v>0</v>
      </c>
      <c r="AE60" s="25">
        <v>0</v>
      </c>
    </row>
    <row r="61" spans="1:31" x14ac:dyDescent="0.2">
      <c r="A61" s="38" t="s">
        <v>134</v>
      </c>
      <c r="B61" s="104" t="s">
        <v>74</v>
      </c>
      <c r="C61" s="25">
        <v>78488670</v>
      </c>
      <c r="D61" s="25">
        <v>0</v>
      </c>
      <c r="E61" s="25">
        <v>0</v>
      </c>
      <c r="F61" s="25">
        <v>2000000</v>
      </c>
      <c r="G61" s="25">
        <v>0</v>
      </c>
      <c r="H61" s="25">
        <v>80488670</v>
      </c>
      <c r="I61" s="25">
        <v>80488670</v>
      </c>
      <c r="J61" s="25">
        <v>80488670</v>
      </c>
      <c r="K61" s="25">
        <v>80273046</v>
      </c>
      <c r="L61" s="25">
        <v>80273046</v>
      </c>
      <c r="M61" s="25">
        <v>80273046</v>
      </c>
      <c r="N61" s="25">
        <v>80273046</v>
      </c>
      <c r="O61" s="25">
        <v>80273046</v>
      </c>
      <c r="P61" s="25">
        <v>80273046</v>
      </c>
      <c r="Q61" s="25">
        <v>80273046</v>
      </c>
      <c r="R61" s="25">
        <v>80273046</v>
      </c>
      <c r="S61" s="25">
        <v>0</v>
      </c>
      <c r="T61" s="25">
        <v>0</v>
      </c>
      <c r="U61" s="25">
        <v>0</v>
      </c>
      <c r="V61" s="25">
        <v>0</v>
      </c>
      <c r="W61" s="25">
        <v>215624</v>
      </c>
      <c r="X61" s="25">
        <v>0.26789360539812601</v>
      </c>
      <c r="Y61" s="25">
        <v>215624</v>
      </c>
      <c r="Z61" s="25">
        <v>0.26789360539812601</v>
      </c>
      <c r="AA61" s="25">
        <v>215624</v>
      </c>
      <c r="AB61" s="25">
        <v>0.26789360539812601</v>
      </c>
      <c r="AC61" s="25">
        <v>0</v>
      </c>
      <c r="AD61" s="25">
        <v>0</v>
      </c>
      <c r="AE61" s="25">
        <v>0</v>
      </c>
    </row>
    <row r="62" spans="1:31" x14ac:dyDescent="0.2">
      <c r="A62" s="38" t="s">
        <v>135</v>
      </c>
      <c r="B62" s="104" t="s">
        <v>136</v>
      </c>
      <c r="C62" s="25">
        <v>1000000</v>
      </c>
      <c r="D62" s="25">
        <v>0</v>
      </c>
      <c r="E62" s="25">
        <v>0</v>
      </c>
      <c r="F62" s="25">
        <v>16500000</v>
      </c>
      <c r="G62" s="25">
        <v>0</v>
      </c>
      <c r="H62" s="25">
        <v>17500000</v>
      </c>
      <c r="I62" s="25">
        <v>17500000</v>
      </c>
      <c r="J62" s="25">
        <v>17500000</v>
      </c>
      <c r="K62" s="25">
        <v>1682894</v>
      </c>
      <c r="L62" s="25">
        <v>1682894</v>
      </c>
      <c r="M62" s="25">
        <v>1682894</v>
      </c>
      <c r="N62" s="25">
        <v>1682894</v>
      </c>
      <c r="O62" s="25">
        <v>1682894</v>
      </c>
      <c r="P62" s="25">
        <v>1682894</v>
      </c>
      <c r="Q62" s="25">
        <v>1682894</v>
      </c>
      <c r="R62" s="25">
        <v>1682894</v>
      </c>
      <c r="S62" s="25">
        <v>0</v>
      </c>
      <c r="T62" s="25">
        <v>0</v>
      </c>
      <c r="U62" s="25">
        <v>0</v>
      </c>
      <c r="V62" s="25">
        <v>0</v>
      </c>
      <c r="W62" s="25">
        <v>15817106</v>
      </c>
      <c r="X62" s="25">
        <v>90.383462857142902</v>
      </c>
      <c r="Y62" s="25">
        <v>15817106</v>
      </c>
      <c r="Z62" s="25">
        <v>90.383462857142902</v>
      </c>
      <c r="AA62" s="25">
        <v>15817106</v>
      </c>
      <c r="AB62" s="25">
        <v>90.383462857142902</v>
      </c>
      <c r="AC62" s="25">
        <v>0</v>
      </c>
      <c r="AD62" s="25">
        <v>0</v>
      </c>
      <c r="AE62" s="25">
        <v>0</v>
      </c>
    </row>
    <row r="63" spans="1:31" x14ac:dyDescent="0.2">
      <c r="A63" s="38" t="s">
        <v>137</v>
      </c>
      <c r="B63" s="104" t="s">
        <v>74</v>
      </c>
      <c r="C63" s="25">
        <v>1000000</v>
      </c>
      <c r="D63" s="25">
        <v>0</v>
      </c>
      <c r="E63" s="25">
        <v>0</v>
      </c>
      <c r="F63" s="25">
        <v>16500000</v>
      </c>
      <c r="G63" s="25">
        <v>0</v>
      </c>
      <c r="H63" s="25">
        <v>17500000</v>
      </c>
      <c r="I63" s="25">
        <v>17500000</v>
      </c>
      <c r="J63" s="25">
        <v>17500000</v>
      </c>
      <c r="K63" s="25">
        <v>1682894</v>
      </c>
      <c r="L63" s="25">
        <v>1682894</v>
      </c>
      <c r="M63" s="25">
        <v>1682894</v>
      </c>
      <c r="N63" s="25">
        <v>1682894</v>
      </c>
      <c r="O63" s="25">
        <v>1682894</v>
      </c>
      <c r="P63" s="25">
        <v>1682894</v>
      </c>
      <c r="Q63" s="25">
        <v>1682894</v>
      </c>
      <c r="R63" s="25">
        <v>1682894</v>
      </c>
      <c r="S63" s="25">
        <v>0</v>
      </c>
      <c r="T63" s="25">
        <v>0</v>
      </c>
      <c r="U63" s="25">
        <v>0</v>
      </c>
      <c r="V63" s="25">
        <v>0</v>
      </c>
      <c r="W63" s="25">
        <v>15817106</v>
      </c>
      <c r="X63" s="25">
        <v>90.383462857142902</v>
      </c>
      <c r="Y63" s="25">
        <v>15817106</v>
      </c>
      <c r="Z63" s="25">
        <v>90.383462857142902</v>
      </c>
      <c r="AA63" s="25">
        <v>15817106</v>
      </c>
      <c r="AB63" s="25">
        <v>90.383462857142902</v>
      </c>
      <c r="AC63" s="25">
        <v>0</v>
      </c>
      <c r="AD63" s="25">
        <v>0</v>
      </c>
      <c r="AE63" s="25">
        <v>0</v>
      </c>
    </row>
    <row r="64" spans="1:31" x14ac:dyDescent="0.2">
      <c r="A64" s="38" t="s">
        <v>138</v>
      </c>
      <c r="B64" s="104" t="s">
        <v>139</v>
      </c>
      <c r="C64" s="25">
        <v>1029128252</v>
      </c>
      <c r="D64" s="25">
        <v>0</v>
      </c>
      <c r="E64" s="25">
        <v>0</v>
      </c>
      <c r="F64" s="25">
        <v>0</v>
      </c>
      <c r="G64" s="25">
        <v>26000000</v>
      </c>
      <c r="H64" s="25">
        <v>1003128252</v>
      </c>
      <c r="I64" s="25">
        <v>1003128252</v>
      </c>
      <c r="J64" s="25">
        <v>1003128252</v>
      </c>
      <c r="K64" s="25">
        <v>990043027</v>
      </c>
      <c r="L64" s="25">
        <v>990043027</v>
      </c>
      <c r="M64" s="25">
        <v>990043027</v>
      </c>
      <c r="N64" s="25">
        <v>990043027</v>
      </c>
      <c r="O64" s="25">
        <v>990043027</v>
      </c>
      <c r="P64" s="25">
        <v>990043027</v>
      </c>
      <c r="Q64" s="25">
        <v>990043027</v>
      </c>
      <c r="R64" s="25">
        <v>990043027</v>
      </c>
      <c r="S64" s="25">
        <v>0</v>
      </c>
      <c r="T64" s="25">
        <v>0</v>
      </c>
      <c r="U64" s="25">
        <v>0</v>
      </c>
      <c r="V64" s="25">
        <v>0</v>
      </c>
      <c r="W64" s="25">
        <v>13085225</v>
      </c>
      <c r="X64" s="25">
        <v>1.30444187708911</v>
      </c>
      <c r="Y64" s="25">
        <v>13085225</v>
      </c>
      <c r="Z64" s="25">
        <v>1.30444187708911</v>
      </c>
      <c r="AA64" s="25">
        <v>13085225</v>
      </c>
      <c r="AB64" s="25">
        <v>1.30444187708911</v>
      </c>
      <c r="AC64" s="25">
        <v>0</v>
      </c>
      <c r="AD64" s="25">
        <v>0</v>
      </c>
      <c r="AE64" s="25">
        <v>0</v>
      </c>
    </row>
    <row r="65" spans="1:31" x14ac:dyDescent="0.2">
      <c r="A65" s="38" t="s">
        <v>140</v>
      </c>
      <c r="B65" s="104" t="s">
        <v>74</v>
      </c>
      <c r="C65" s="25">
        <v>1029128252</v>
      </c>
      <c r="D65" s="25">
        <v>0</v>
      </c>
      <c r="E65" s="25">
        <v>0</v>
      </c>
      <c r="F65" s="25">
        <v>0</v>
      </c>
      <c r="G65" s="25">
        <v>26000000</v>
      </c>
      <c r="H65" s="25">
        <v>1003128252</v>
      </c>
      <c r="I65" s="25">
        <v>1003128252</v>
      </c>
      <c r="J65" s="25">
        <v>1003128252</v>
      </c>
      <c r="K65" s="25">
        <v>990043027</v>
      </c>
      <c r="L65" s="25">
        <v>990043027</v>
      </c>
      <c r="M65" s="25">
        <v>990043027</v>
      </c>
      <c r="N65" s="25">
        <v>990043027</v>
      </c>
      <c r="O65" s="25">
        <v>990043027</v>
      </c>
      <c r="P65" s="25">
        <v>990043027</v>
      </c>
      <c r="Q65" s="25">
        <v>990043027</v>
      </c>
      <c r="R65" s="25">
        <v>990043027</v>
      </c>
      <c r="S65" s="25">
        <v>0</v>
      </c>
      <c r="T65" s="25">
        <v>0</v>
      </c>
      <c r="U65" s="25">
        <v>0</v>
      </c>
      <c r="V65" s="25">
        <v>0</v>
      </c>
      <c r="W65" s="25">
        <v>13085225</v>
      </c>
      <c r="X65" s="25">
        <v>1.30444187708911</v>
      </c>
      <c r="Y65" s="25">
        <v>13085225</v>
      </c>
      <c r="Z65" s="25">
        <v>1.30444187708911</v>
      </c>
      <c r="AA65" s="25">
        <v>13085225</v>
      </c>
      <c r="AB65" s="25">
        <v>1.30444187708911</v>
      </c>
      <c r="AC65" s="25">
        <v>0</v>
      </c>
      <c r="AD65" s="25">
        <v>0</v>
      </c>
      <c r="AE65" s="25">
        <v>0</v>
      </c>
    </row>
    <row r="66" spans="1:31" x14ac:dyDescent="0.2">
      <c r="A66" s="38" t="s">
        <v>141</v>
      </c>
      <c r="B66" s="104" t="s">
        <v>142</v>
      </c>
      <c r="C66" s="25">
        <v>50000000</v>
      </c>
      <c r="D66" s="25">
        <v>0</v>
      </c>
      <c r="E66" s="25">
        <v>0</v>
      </c>
      <c r="F66" s="25">
        <v>20000000</v>
      </c>
      <c r="G66" s="25">
        <v>0</v>
      </c>
      <c r="H66" s="25">
        <v>70000000</v>
      </c>
      <c r="I66" s="25">
        <v>70000000</v>
      </c>
      <c r="J66" s="25">
        <v>70000000</v>
      </c>
      <c r="K66" s="25">
        <v>66739089</v>
      </c>
      <c r="L66" s="25">
        <v>66739089</v>
      </c>
      <c r="M66" s="25">
        <v>66739089</v>
      </c>
      <c r="N66" s="25">
        <v>66739089</v>
      </c>
      <c r="O66" s="25">
        <v>66739089</v>
      </c>
      <c r="P66" s="25">
        <v>66739089</v>
      </c>
      <c r="Q66" s="25">
        <v>66739089</v>
      </c>
      <c r="R66" s="25">
        <v>66739089</v>
      </c>
      <c r="S66" s="25">
        <v>0</v>
      </c>
      <c r="T66" s="25">
        <v>0</v>
      </c>
      <c r="U66" s="25">
        <v>0</v>
      </c>
      <c r="V66" s="25">
        <v>0</v>
      </c>
      <c r="W66" s="25">
        <v>3260911</v>
      </c>
      <c r="X66" s="25">
        <v>4.6584442857142889</v>
      </c>
      <c r="Y66" s="25">
        <v>3260911</v>
      </c>
      <c r="Z66" s="25">
        <v>4.6584442857142889</v>
      </c>
      <c r="AA66" s="25">
        <v>3260911</v>
      </c>
      <c r="AB66" s="25">
        <v>4.6584442857142889</v>
      </c>
      <c r="AC66" s="25">
        <v>0</v>
      </c>
      <c r="AD66" s="25">
        <v>0</v>
      </c>
      <c r="AE66" s="25">
        <v>0</v>
      </c>
    </row>
    <row r="67" spans="1:31" x14ac:dyDescent="0.2">
      <c r="A67" s="38" t="s">
        <v>143</v>
      </c>
      <c r="B67" s="104" t="s">
        <v>74</v>
      </c>
      <c r="C67" s="25">
        <v>50000000</v>
      </c>
      <c r="D67" s="25">
        <v>0</v>
      </c>
      <c r="E67" s="25">
        <v>0</v>
      </c>
      <c r="F67" s="25">
        <v>20000000</v>
      </c>
      <c r="G67" s="25">
        <v>0</v>
      </c>
      <c r="H67" s="25">
        <v>70000000</v>
      </c>
      <c r="I67" s="25">
        <v>70000000</v>
      </c>
      <c r="J67" s="25">
        <v>70000000</v>
      </c>
      <c r="K67" s="25">
        <v>66739089</v>
      </c>
      <c r="L67" s="25">
        <v>66739089</v>
      </c>
      <c r="M67" s="25">
        <v>66739089</v>
      </c>
      <c r="N67" s="25">
        <v>66739089</v>
      </c>
      <c r="O67" s="25">
        <v>66739089</v>
      </c>
      <c r="P67" s="25">
        <v>66739089</v>
      </c>
      <c r="Q67" s="25">
        <v>66739089</v>
      </c>
      <c r="R67" s="25">
        <v>66739089</v>
      </c>
      <c r="S67" s="25">
        <v>0</v>
      </c>
      <c r="T67" s="25">
        <v>0</v>
      </c>
      <c r="U67" s="25">
        <v>0</v>
      </c>
      <c r="V67" s="25">
        <v>0</v>
      </c>
      <c r="W67" s="25">
        <v>3260911</v>
      </c>
      <c r="X67" s="25">
        <v>4.6584442857142889</v>
      </c>
      <c r="Y67" s="25">
        <v>3260911</v>
      </c>
      <c r="Z67" s="25">
        <v>4.6584442857142889</v>
      </c>
      <c r="AA67" s="25">
        <v>3260911</v>
      </c>
      <c r="AB67" s="25">
        <v>4.6584442857142889</v>
      </c>
      <c r="AC67" s="25">
        <v>0</v>
      </c>
      <c r="AD67" s="25">
        <v>0</v>
      </c>
      <c r="AE67" s="25">
        <v>0</v>
      </c>
    </row>
    <row r="68" spans="1:31" x14ac:dyDescent="0.2">
      <c r="A68" s="38" t="s">
        <v>144</v>
      </c>
      <c r="B68" s="104" t="s">
        <v>145</v>
      </c>
      <c r="C68" s="25">
        <v>133786673</v>
      </c>
      <c r="D68" s="25">
        <v>0</v>
      </c>
      <c r="E68" s="25">
        <v>0</v>
      </c>
      <c r="F68" s="25">
        <v>0</v>
      </c>
      <c r="G68" s="25">
        <v>19983706</v>
      </c>
      <c r="H68" s="25">
        <v>113802967</v>
      </c>
      <c r="I68" s="25">
        <v>113802967</v>
      </c>
      <c r="J68" s="25">
        <v>113802967</v>
      </c>
      <c r="K68" s="25">
        <v>75378858</v>
      </c>
      <c r="L68" s="25">
        <v>75378858</v>
      </c>
      <c r="M68" s="25">
        <v>75378858</v>
      </c>
      <c r="N68" s="25">
        <v>75378858</v>
      </c>
      <c r="O68" s="25">
        <v>75378858</v>
      </c>
      <c r="P68" s="25">
        <v>75378858</v>
      </c>
      <c r="Q68" s="25">
        <v>75378858</v>
      </c>
      <c r="R68" s="25">
        <v>75378858</v>
      </c>
      <c r="S68" s="25">
        <v>0</v>
      </c>
      <c r="T68" s="25">
        <v>0</v>
      </c>
      <c r="U68" s="25">
        <v>0</v>
      </c>
      <c r="V68" s="25">
        <v>0</v>
      </c>
      <c r="W68" s="25">
        <v>38424109</v>
      </c>
      <c r="X68" s="25">
        <v>33.763714613872899</v>
      </c>
      <c r="Y68" s="25">
        <v>38424109</v>
      </c>
      <c r="Z68" s="25">
        <v>33.763714613872899</v>
      </c>
      <c r="AA68" s="25">
        <v>38424109</v>
      </c>
      <c r="AB68" s="25">
        <v>33.763714613872899</v>
      </c>
      <c r="AC68" s="25">
        <v>0</v>
      </c>
      <c r="AD68" s="25">
        <v>0</v>
      </c>
      <c r="AE68" s="25">
        <v>0</v>
      </c>
    </row>
    <row r="69" spans="1:31" x14ac:dyDescent="0.2">
      <c r="A69" s="38" t="s">
        <v>146</v>
      </c>
      <c r="B69" s="104" t="s">
        <v>74</v>
      </c>
      <c r="C69" s="25">
        <v>133786673</v>
      </c>
      <c r="D69" s="25">
        <v>0</v>
      </c>
      <c r="E69" s="25">
        <v>0</v>
      </c>
      <c r="F69" s="25">
        <v>0</v>
      </c>
      <c r="G69" s="25">
        <v>19983706</v>
      </c>
      <c r="H69" s="25">
        <v>113802967</v>
      </c>
      <c r="I69" s="25">
        <v>113802967</v>
      </c>
      <c r="J69" s="25">
        <v>113802967</v>
      </c>
      <c r="K69" s="25">
        <v>75378858</v>
      </c>
      <c r="L69" s="25">
        <v>75378858</v>
      </c>
      <c r="M69" s="25">
        <v>75378858</v>
      </c>
      <c r="N69" s="25">
        <v>75378858</v>
      </c>
      <c r="O69" s="25">
        <v>75378858</v>
      </c>
      <c r="P69" s="25">
        <v>75378858</v>
      </c>
      <c r="Q69" s="25">
        <v>75378858</v>
      </c>
      <c r="R69" s="25">
        <v>75378858</v>
      </c>
      <c r="S69" s="25">
        <v>0</v>
      </c>
      <c r="T69" s="25">
        <v>0</v>
      </c>
      <c r="U69" s="25">
        <v>0</v>
      </c>
      <c r="V69" s="25">
        <v>0</v>
      </c>
      <c r="W69" s="25">
        <v>38424109</v>
      </c>
      <c r="X69" s="25">
        <v>33.763714613872899</v>
      </c>
      <c r="Y69" s="25">
        <v>38424109</v>
      </c>
      <c r="Z69" s="25">
        <v>33.763714613872899</v>
      </c>
      <c r="AA69" s="25">
        <v>38424109</v>
      </c>
      <c r="AB69" s="25">
        <v>33.763714613872899</v>
      </c>
      <c r="AC69" s="25">
        <v>0</v>
      </c>
      <c r="AD69" s="25">
        <v>0</v>
      </c>
      <c r="AE69" s="25">
        <v>0</v>
      </c>
    </row>
    <row r="70" spans="1:31" x14ac:dyDescent="0.2">
      <c r="A70" s="38" t="s">
        <v>147</v>
      </c>
      <c r="B70" s="104" t="s">
        <v>148</v>
      </c>
      <c r="C70" s="25">
        <v>493981561</v>
      </c>
      <c r="D70" s="25">
        <v>0</v>
      </c>
      <c r="E70" s="25">
        <v>0</v>
      </c>
      <c r="F70" s="25">
        <v>0</v>
      </c>
      <c r="G70" s="25">
        <v>0</v>
      </c>
      <c r="H70" s="25">
        <v>493981561</v>
      </c>
      <c r="I70" s="25">
        <v>493981561</v>
      </c>
      <c r="J70" s="25">
        <v>493981561</v>
      </c>
      <c r="K70" s="25">
        <v>445575821</v>
      </c>
      <c r="L70" s="25">
        <v>445575821</v>
      </c>
      <c r="M70" s="25">
        <v>445575821</v>
      </c>
      <c r="N70" s="25">
        <v>445575821</v>
      </c>
      <c r="O70" s="25">
        <v>445575821</v>
      </c>
      <c r="P70" s="25">
        <v>445575821</v>
      </c>
      <c r="Q70" s="25">
        <v>445575821</v>
      </c>
      <c r="R70" s="25">
        <v>445575821</v>
      </c>
      <c r="S70" s="25">
        <v>0</v>
      </c>
      <c r="T70" s="25">
        <v>0</v>
      </c>
      <c r="U70" s="25">
        <v>0</v>
      </c>
      <c r="V70" s="25">
        <v>0</v>
      </c>
      <c r="W70" s="25">
        <v>48405740</v>
      </c>
      <c r="X70" s="25">
        <v>9.7990985538020894</v>
      </c>
      <c r="Y70" s="25">
        <v>48405740</v>
      </c>
      <c r="Z70" s="25">
        <v>9.7990985538020894</v>
      </c>
      <c r="AA70" s="25">
        <v>48405740</v>
      </c>
      <c r="AB70" s="25">
        <v>9.7990985538020894</v>
      </c>
      <c r="AC70" s="25">
        <v>0</v>
      </c>
      <c r="AD70" s="25">
        <v>0</v>
      </c>
      <c r="AE70" s="25">
        <v>0</v>
      </c>
    </row>
    <row r="71" spans="1:31" x14ac:dyDescent="0.2">
      <c r="A71" s="38" t="s">
        <v>149</v>
      </c>
      <c r="B71" s="104" t="s">
        <v>74</v>
      </c>
      <c r="C71" s="25">
        <v>493981561</v>
      </c>
      <c r="D71" s="25">
        <v>0</v>
      </c>
      <c r="E71" s="25">
        <v>0</v>
      </c>
      <c r="F71" s="25">
        <v>0</v>
      </c>
      <c r="G71" s="25">
        <v>0</v>
      </c>
      <c r="H71" s="25">
        <v>493981561</v>
      </c>
      <c r="I71" s="25">
        <v>493981561</v>
      </c>
      <c r="J71" s="25">
        <v>493981561</v>
      </c>
      <c r="K71" s="25">
        <v>445575821</v>
      </c>
      <c r="L71" s="25">
        <v>445575821</v>
      </c>
      <c r="M71" s="25">
        <v>445575821</v>
      </c>
      <c r="N71" s="25">
        <v>445575821</v>
      </c>
      <c r="O71" s="25">
        <v>445575821</v>
      </c>
      <c r="P71" s="25">
        <v>445575821</v>
      </c>
      <c r="Q71" s="25">
        <v>445575821</v>
      </c>
      <c r="R71" s="25">
        <v>445575821</v>
      </c>
      <c r="S71" s="25">
        <v>0</v>
      </c>
      <c r="T71" s="25">
        <v>0</v>
      </c>
      <c r="U71" s="25">
        <v>0</v>
      </c>
      <c r="V71" s="25">
        <v>0</v>
      </c>
      <c r="W71" s="25">
        <v>48405740</v>
      </c>
      <c r="X71" s="25">
        <v>9.7990985538020894</v>
      </c>
      <c r="Y71" s="25">
        <v>48405740</v>
      </c>
      <c r="Z71" s="25">
        <v>9.7990985538020894</v>
      </c>
      <c r="AA71" s="25">
        <v>48405740</v>
      </c>
      <c r="AB71" s="25">
        <v>9.7990985538020894</v>
      </c>
      <c r="AC71" s="25">
        <v>0</v>
      </c>
      <c r="AD71" s="25">
        <v>0</v>
      </c>
      <c r="AE71" s="25">
        <v>0</v>
      </c>
    </row>
    <row r="72" spans="1:31" x14ac:dyDescent="0.2">
      <c r="A72" s="38" t="s">
        <v>150</v>
      </c>
      <c r="B72" s="104" t="s">
        <v>151</v>
      </c>
      <c r="C72" s="25">
        <v>60000000</v>
      </c>
      <c r="D72" s="25">
        <v>0</v>
      </c>
      <c r="E72" s="25">
        <v>0</v>
      </c>
      <c r="F72" s="25">
        <v>0</v>
      </c>
      <c r="G72" s="25">
        <v>0</v>
      </c>
      <c r="H72" s="25">
        <v>60000000</v>
      </c>
      <c r="I72" s="25">
        <v>60000000</v>
      </c>
      <c r="J72" s="25">
        <v>60000000</v>
      </c>
      <c r="K72" s="25">
        <v>34211610</v>
      </c>
      <c r="L72" s="25">
        <v>34211610</v>
      </c>
      <c r="M72" s="25">
        <v>34211610</v>
      </c>
      <c r="N72" s="25">
        <v>34211610</v>
      </c>
      <c r="O72" s="25">
        <v>34211610</v>
      </c>
      <c r="P72" s="25">
        <v>34211610</v>
      </c>
      <c r="Q72" s="25">
        <v>34211610</v>
      </c>
      <c r="R72" s="25">
        <v>34211610</v>
      </c>
      <c r="S72" s="25">
        <v>0</v>
      </c>
      <c r="T72" s="25">
        <v>0</v>
      </c>
      <c r="U72" s="25">
        <v>0</v>
      </c>
      <c r="V72" s="25">
        <v>0</v>
      </c>
      <c r="W72" s="25">
        <v>25788390</v>
      </c>
      <c r="X72" s="25">
        <v>42.980649999999997</v>
      </c>
      <c r="Y72" s="25">
        <v>25788390</v>
      </c>
      <c r="Z72" s="25">
        <v>42.980649999999997</v>
      </c>
      <c r="AA72" s="25">
        <v>25788390</v>
      </c>
      <c r="AB72" s="25">
        <v>42.980649999999997</v>
      </c>
      <c r="AC72" s="25">
        <v>0</v>
      </c>
      <c r="AD72" s="25">
        <v>0</v>
      </c>
      <c r="AE72" s="25">
        <v>0</v>
      </c>
    </row>
    <row r="73" spans="1:31" x14ac:dyDescent="0.2">
      <c r="A73" s="38" t="s">
        <v>152</v>
      </c>
      <c r="B73" s="104" t="s">
        <v>74</v>
      </c>
      <c r="C73" s="25">
        <v>60000000</v>
      </c>
      <c r="D73" s="25">
        <v>0</v>
      </c>
      <c r="E73" s="25">
        <v>0</v>
      </c>
      <c r="F73" s="25">
        <v>0</v>
      </c>
      <c r="G73" s="25">
        <v>0</v>
      </c>
      <c r="H73" s="25">
        <v>60000000</v>
      </c>
      <c r="I73" s="25">
        <v>60000000</v>
      </c>
      <c r="J73" s="25">
        <v>60000000</v>
      </c>
      <c r="K73" s="25">
        <v>34211610</v>
      </c>
      <c r="L73" s="25">
        <v>34211610</v>
      </c>
      <c r="M73" s="25">
        <v>34211610</v>
      </c>
      <c r="N73" s="25">
        <v>34211610</v>
      </c>
      <c r="O73" s="25">
        <v>34211610</v>
      </c>
      <c r="P73" s="25">
        <v>34211610</v>
      </c>
      <c r="Q73" s="25">
        <v>34211610</v>
      </c>
      <c r="R73" s="25">
        <v>34211610</v>
      </c>
      <c r="S73" s="25">
        <v>0</v>
      </c>
      <c r="T73" s="25">
        <v>0</v>
      </c>
      <c r="U73" s="25">
        <v>0</v>
      </c>
      <c r="V73" s="25">
        <v>0</v>
      </c>
      <c r="W73" s="25">
        <v>25788390</v>
      </c>
      <c r="X73" s="25">
        <v>42.980649999999997</v>
      </c>
      <c r="Y73" s="25">
        <v>25788390</v>
      </c>
      <c r="Z73" s="25">
        <v>42.980649999999997</v>
      </c>
      <c r="AA73" s="25">
        <v>25788390</v>
      </c>
      <c r="AB73" s="25">
        <v>42.980649999999997</v>
      </c>
      <c r="AC73" s="25">
        <v>0</v>
      </c>
      <c r="AD73" s="25">
        <v>0</v>
      </c>
      <c r="AE73" s="25">
        <v>0</v>
      </c>
    </row>
    <row r="74" spans="1:31" x14ac:dyDescent="0.2">
      <c r="A74" s="38" t="s">
        <v>153</v>
      </c>
      <c r="B74" s="104" t="s">
        <v>154</v>
      </c>
      <c r="C74" s="25">
        <v>55731600</v>
      </c>
      <c r="D74" s="25">
        <v>0</v>
      </c>
      <c r="E74" s="25">
        <v>0</v>
      </c>
      <c r="F74" s="25">
        <v>0</v>
      </c>
      <c r="G74" s="25">
        <v>0</v>
      </c>
      <c r="H74" s="25">
        <v>55731600</v>
      </c>
      <c r="I74" s="25">
        <v>55731600</v>
      </c>
      <c r="J74" s="25">
        <v>55731600</v>
      </c>
      <c r="K74" s="25">
        <v>54942969</v>
      </c>
      <c r="L74" s="25">
        <v>54942969</v>
      </c>
      <c r="M74" s="25">
        <v>54942969</v>
      </c>
      <c r="N74" s="25">
        <v>54942969</v>
      </c>
      <c r="O74" s="25">
        <v>54942969</v>
      </c>
      <c r="P74" s="25">
        <v>54942969</v>
      </c>
      <c r="Q74" s="25">
        <v>54942969</v>
      </c>
      <c r="R74" s="25">
        <v>54942969</v>
      </c>
      <c r="S74" s="25">
        <v>0</v>
      </c>
      <c r="T74" s="25">
        <v>0</v>
      </c>
      <c r="U74" s="25">
        <v>0</v>
      </c>
      <c r="V74" s="25">
        <v>0</v>
      </c>
      <c r="W74" s="25">
        <v>788631</v>
      </c>
      <c r="X74" s="25">
        <v>1.4150517839071599</v>
      </c>
      <c r="Y74" s="25">
        <v>788631</v>
      </c>
      <c r="Z74" s="25">
        <v>1.4150517839071599</v>
      </c>
      <c r="AA74" s="25">
        <v>788631</v>
      </c>
      <c r="AB74" s="25">
        <v>1.4150517839071599</v>
      </c>
      <c r="AC74" s="25">
        <v>0</v>
      </c>
      <c r="AD74" s="25">
        <v>0</v>
      </c>
      <c r="AE74" s="25">
        <v>0</v>
      </c>
    </row>
    <row r="75" spans="1:31" x14ac:dyDescent="0.2">
      <c r="A75" s="38" t="s">
        <v>155</v>
      </c>
      <c r="B75" s="104" t="s">
        <v>74</v>
      </c>
      <c r="C75" s="25">
        <v>55731600</v>
      </c>
      <c r="D75" s="25">
        <v>0</v>
      </c>
      <c r="E75" s="25">
        <v>0</v>
      </c>
      <c r="F75" s="25">
        <v>0</v>
      </c>
      <c r="G75" s="25">
        <v>0</v>
      </c>
      <c r="H75" s="25">
        <v>55731600</v>
      </c>
      <c r="I75" s="25">
        <v>55731600</v>
      </c>
      <c r="J75" s="25">
        <v>55731600</v>
      </c>
      <c r="K75" s="25">
        <v>54942969</v>
      </c>
      <c r="L75" s="25">
        <v>54942969</v>
      </c>
      <c r="M75" s="25">
        <v>54942969</v>
      </c>
      <c r="N75" s="25">
        <v>54942969</v>
      </c>
      <c r="O75" s="25">
        <v>54942969</v>
      </c>
      <c r="P75" s="25">
        <v>54942969</v>
      </c>
      <c r="Q75" s="25">
        <v>54942969</v>
      </c>
      <c r="R75" s="25">
        <v>54942969</v>
      </c>
      <c r="S75" s="25">
        <v>0</v>
      </c>
      <c r="T75" s="25">
        <v>0</v>
      </c>
      <c r="U75" s="25">
        <v>0</v>
      </c>
      <c r="V75" s="25">
        <v>0</v>
      </c>
      <c r="W75" s="25">
        <v>788631</v>
      </c>
      <c r="X75" s="25">
        <v>1.4150517839071599</v>
      </c>
      <c r="Y75" s="25">
        <v>788631</v>
      </c>
      <c r="Z75" s="25">
        <v>1.4150517839071599</v>
      </c>
      <c r="AA75" s="25">
        <v>788631</v>
      </c>
      <c r="AB75" s="25">
        <v>1.4150517839071599</v>
      </c>
      <c r="AC75" s="25">
        <v>0</v>
      </c>
      <c r="AD75" s="25">
        <v>0</v>
      </c>
      <c r="AE75" s="25">
        <v>0</v>
      </c>
    </row>
    <row r="76" spans="1:31" x14ac:dyDescent="0.2">
      <c r="A76" s="38" t="s">
        <v>156</v>
      </c>
      <c r="B76" s="104" t="s">
        <v>157</v>
      </c>
      <c r="C76" s="25">
        <v>160000000</v>
      </c>
      <c r="D76" s="25">
        <v>0</v>
      </c>
      <c r="E76" s="25">
        <v>0</v>
      </c>
      <c r="F76" s="25">
        <v>2046123733</v>
      </c>
      <c r="G76" s="25">
        <v>923000</v>
      </c>
      <c r="H76" s="25">
        <v>2205200733</v>
      </c>
      <c r="I76" s="25">
        <v>2205200733</v>
      </c>
      <c r="J76" s="25">
        <v>2205200733</v>
      </c>
      <c r="K76" s="25">
        <v>2027900871.24</v>
      </c>
      <c r="L76" s="25">
        <v>2027900871.24</v>
      </c>
      <c r="M76" s="25">
        <v>2027900871.24</v>
      </c>
      <c r="N76" s="25">
        <v>2027900871.24</v>
      </c>
      <c r="O76" s="25">
        <v>2019144137.24</v>
      </c>
      <c r="P76" s="25">
        <v>2019144137.24</v>
      </c>
      <c r="Q76" s="25">
        <v>2019144137.24</v>
      </c>
      <c r="R76" s="25">
        <v>2019144137.24</v>
      </c>
      <c r="S76" s="25">
        <v>0</v>
      </c>
      <c r="T76" s="25">
        <v>0</v>
      </c>
      <c r="U76" s="25">
        <v>0</v>
      </c>
      <c r="V76" s="25">
        <v>0</v>
      </c>
      <c r="W76" s="25">
        <v>177299861.75999999</v>
      </c>
      <c r="X76" s="25">
        <v>8.0400781256225002</v>
      </c>
      <c r="Y76" s="25">
        <v>177299861.75999999</v>
      </c>
      <c r="Z76" s="25">
        <v>8.0400781256225002</v>
      </c>
      <c r="AA76" s="25">
        <v>186056595.75999999</v>
      </c>
      <c r="AB76" s="25">
        <v>8.4371727696138006</v>
      </c>
      <c r="AC76" s="25">
        <v>0</v>
      </c>
      <c r="AD76" s="25">
        <v>8756734</v>
      </c>
      <c r="AE76" s="25">
        <v>0</v>
      </c>
    </row>
    <row r="77" spans="1:31" x14ac:dyDescent="0.2">
      <c r="A77" s="38" t="s">
        <v>158</v>
      </c>
      <c r="B77" s="104" t="s">
        <v>74</v>
      </c>
      <c r="C77" s="25">
        <v>160000000</v>
      </c>
      <c r="D77" s="25">
        <v>0</v>
      </c>
      <c r="E77" s="25">
        <v>0</v>
      </c>
      <c r="F77" s="25">
        <v>2046123733</v>
      </c>
      <c r="G77" s="25">
        <v>923000</v>
      </c>
      <c r="H77" s="25">
        <v>2205200733</v>
      </c>
      <c r="I77" s="25">
        <v>2205200733</v>
      </c>
      <c r="J77" s="25">
        <v>2205200733</v>
      </c>
      <c r="K77" s="25">
        <v>2027900871.24</v>
      </c>
      <c r="L77" s="25">
        <v>2027900871.24</v>
      </c>
      <c r="M77" s="25">
        <v>2027900871.24</v>
      </c>
      <c r="N77" s="25">
        <v>2027900871.24</v>
      </c>
      <c r="O77" s="25">
        <v>2019144137.24</v>
      </c>
      <c r="P77" s="25">
        <v>2019144137.24</v>
      </c>
      <c r="Q77" s="25">
        <v>2019144137.24</v>
      </c>
      <c r="R77" s="25">
        <v>2019144137.24</v>
      </c>
      <c r="S77" s="25">
        <v>0</v>
      </c>
      <c r="T77" s="25">
        <v>0</v>
      </c>
      <c r="U77" s="25">
        <v>0</v>
      </c>
      <c r="V77" s="25">
        <v>0</v>
      </c>
      <c r="W77" s="25">
        <v>177299861.75999999</v>
      </c>
      <c r="X77" s="25">
        <v>8.0400781256225002</v>
      </c>
      <c r="Y77" s="25">
        <v>177299861.75999999</v>
      </c>
      <c r="Z77" s="25">
        <v>8.0400781256225002</v>
      </c>
      <c r="AA77" s="25">
        <v>186056595.75999999</v>
      </c>
      <c r="AB77" s="25">
        <v>8.4371727696138006</v>
      </c>
      <c r="AC77" s="25">
        <v>0</v>
      </c>
      <c r="AD77" s="25">
        <v>8756734</v>
      </c>
      <c r="AE77" s="25">
        <v>0</v>
      </c>
    </row>
    <row r="78" spans="1:31" x14ac:dyDescent="0.2">
      <c r="A78" s="38" t="s">
        <v>159</v>
      </c>
      <c r="B78" s="104" t="s">
        <v>160</v>
      </c>
      <c r="C78" s="25">
        <v>61437707</v>
      </c>
      <c r="D78" s="25">
        <v>0</v>
      </c>
      <c r="E78" s="25">
        <v>0</v>
      </c>
      <c r="F78" s="25">
        <v>18000000</v>
      </c>
      <c r="G78" s="25">
        <v>15551862.02</v>
      </c>
      <c r="H78" s="25">
        <v>63885844.979999997</v>
      </c>
      <c r="I78" s="25">
        <v>63885844.979999997</v>
      </c>
      <c r="J78" s="25">
        <v>63885844.979999997</v>
      </c>
      <c r="K78" s="25">
        <v>56222833</v>
      </c>
      <c r="L78" s="25">
        <v>56222833</v>
      </c>
      <c r="M78" s="25">
        <v>56222833</v>
      </c>
      <c r="N78" s="25">
        <v>56222833</v>
      </c>
      <c r="O78" s="25">
        <v>56222833</v>
      </c>
      <c r="P78" s="25">
        <v>56222833</v>
      </c>
      <c r="Q78" s="25">
        <v>56222833</v>
      </c>
      <c r="R78" s="25">
        <v>56222833</v>
      </c>
      <c r="S78" s="25">
        <v>0</v>
      </c>
      <c r="T78" s="25">
        <v>0</v>
      </c>
      <c r="U78" s="25">
        <v>0</v>
      </c>
      <c r="V78" s="25">
        <v>0</v>
      </c>
      <c r="W78" s="25">
        <v>7663011.9800000004</v>
      </c>
      <c r="X78" s="25">
        <v>11.994851101052198</v>
      </c>
      <c r="Y78" s="25">
        <v>7663011.9800000004</v>
      </c>
      <c r="Z78" s="25">
        <v>11.994851101052198</v>
      </c>
      <c r="AA78" s="25">
        <v>7663011.9800000004</v>
      </c>
      <c r="AB78" s="25">
        <v>11.994851101052198</v>
      </c>
      <c r="AC78" s="25">
        <v>0</v>
      </c>
      <c r="AD78" s="25">
        <v>0</v>
      </c>
      <c r="AE78" s="25">
        <v>0</v>
      </c>
    </row>
    <row r="79" spans="1:31" x14ac:dyDescent="0.2">
      <c r="A79" s="38" t="s">
        <v>161</v>
      </c>
      <c r="B79" s="104" t="s">
        <v>74</v>
      </c>
      <c r="C79" s="25">
        <v>61437707</v>
      </c>
      <c r="D79" s="25">
        <v>0</v>
      </c>
      <c r="E79" s="25">
        <v>0</v>
      </c>
      <c r="F79" s="25">
        <v>18000000</v>
      </c>
      <c r="G79" s="25">
        <v>15551862.02</v>
      </c>
      <c r="H79" s="25">
        <v>63885844.979999997</v>
      </c>
      <c r="I79" s="25">
        <v>63885844.979999997</v>
      </c>
      <c r="J79" s="25">
        <v>63885844.979999997</v>
      </c>
      <c r="K79" s="25">
        <v>56222833</v>
      </c>
      <c r="L79" s="25">
        <v>56222833</v>
      </c>
      <c r="M79" s="25">
        <v>56222833</v>
      </c>
      <c r="N79" s="25">
        <v>56222833</v>
      </c>
      <c r="O79" s="25">
        <v>56222833</v>
      </c>
      <c r="P79" s="25">
        <v>56222833</v>
      </c>
      <c r="Q79" s="25">
        <v>56222833</v>
      </c>
      <c r="R79" s="25">
        <v>56222833</v>
      </c>
      <c r="S79" s="25">
        <v>0</v>
      </c>
      <c r="T79" s="25">
        <v>0</v>
      </c>
      <c r="U79" s="25">
        <v>0</v>
      </c>
      <c r="V79" s="25">
        <v>0</v>
      </c>
      <c r="W79" s="25">
        <v>7663011.9800000004</v>
      </c>
      <c r="X79" s="25">
        <v>11.994851101052198</v>
      </c>
      <c r="Y79" s="25">
        <v>7663011.9800000004</v>
      </c>
      <c r="Z79" s="25">
        <v>11.994851101052198</v>
      </c>
      <c r="AA79" s="25">
        <v>7663011.9800000004</v>
      </c>
      <c r="AB79" s="25">
        <v>11.994851101052198</v>
      </c>
      <c r="AC79" s="25">
        <v>0</v>
      </c>
      <c r="AD79" s="25">
        <v>0</v>
      </c>
      <c r="AE79" s="25">
        <v>0</v>
      </c>
    </row>
    <row r="80" spans="1:31" x14ac:dyDescent="0.2">
      <c r="A80" s="38" t="s">
        <v>162</v>
      </c>
      <c r="B80" s="104" t="s">
        <v>163</v>
      </c>
      <c r="C80" s="25">
        <v>724506289</v>
      </c>
      <c r="D80" s="25">
        <v>0</v>
      </c>
      <c r="E80" s="25">
        <v>0</v>
      </c>
      <c r="F80" s="25">
        <v>0</v>
      </c>
      <c r="G80" s="25">
        <v>20000000</v>
      </c>
      <c r="H80" s="25">
        <v>704506289</v>
      </c>
      <c r="I80" s="25">
        <v>704506289</v>
      </c>
      <c r="J80" s="25">
        <v>704506289</v>
      </c>
      <c r="K80" s="25">
        <v>640704854</v>
      </c>
      <c r="L80" s="25">
        <v>640704854</v>
      </c>
      <c r="M80" s="25">
        <v>640704854</v>
      </c>
      <c r="N80" s="25">
        <v>640704854</v>
      </c>
      <c r="O80" s="25">
        <v>640704854</v>
      </c>
      <c r="P80" s="25">
        <v>640704854</v>
      </c>
      <c r="Q80" s="25">
        <v>640704854</v>
      </c>
      <c r="R80" s="25">
        <v>640704854</v>
      </c>
      <c r="S80" s="25">
        <v>0</v>
      </c>
      <c r="T80" s="25">
        <v>0</v>
      </c>
      <c r="U80" s="25">
        <v>0</v>
      </c>
      <c r="V80" s="25">
        <v>0</v>
      </c>
      <c r="W80" s="25">
        <v>63801435</v>
      </c>
      <c r="X80" s="25">
        <v>9.0561909802908804</v>
      </c>
      <c r="Y80" s="25">
        <v>63801435</v>
      </c>
      <c r="Z80" s="25">
        <v>9.0561909802908804</v>
      </c>
      <c r="AA80" s="25">
        <v>63801435</v>
      </c>
      <c r="AB80" s="25">
        <v>9.0561909802908804</v>
      </c>
      <c r="AC80" s="25">
        <v>0</v>
      </c>
      <c r="AD80" s="25">
        <v>0</v>
      </c>
      <c r="AE80" s="25">
        <v>0</v>
      </c>
    </row>
    <row r="81" spans="1:31" x14ac:dyDescent="0.2">
      <c r="A81" s="38" t="s">
        <v>164</v>
      </c>
      <c r="B81" s="104" t="s">
        <v>74</v>
      </c>
      <c r="C81" s="25">
        <v>724506289</v>
      </c>
      <c r="D81" s="25">
        <v>0</v>
      </c>
      <c r="E81" s="25">
        <v>0</v>
      </c>
      <c r="F81" s="25">
        <v>0</v>
      </c>
      <c r="G81" s="25">
        <v>20000000</v>
      </c>
      <c r="H81" s="25">
        <v>704506289</v>
      </c>
      <c r="I81" s="25">
        <v>704506289</v>
      </c>
      <c r="J81" s="25">
        <v>704506289</v>
      </c>
      <c r="K81" s="25">
        <v>640704854</v>
      </c>
      <c r="L81" s="25">
        <v>640704854</v>
      </c>
      <c r="M81" s="25">
        <v>640704854</v>
      </c>
      <c r="N81" s="25">
        <v>640704854</v>
      </c>
      <c r="O81" s="25">
        <v>640704854</v>
      </c>
      <c r="P81" s="25">
        <v>640704854</v>
      </c>
      <c r="Q81" s="25">
        <v>640704854</v>
      </c>
      <c r="R81" s="25">
        <v>640704854</v>
      </c>
      <c r="S81" s="25">
        <v>0</v>
      </c>
      <c r="T81" s="25">
        <v>0</v>
      </c>
      <c r="U81" s="25">
        <v>0</v>
      </c>
      <c r="V81" s="25">
        <v>0</v>
      </c>
      <c r="W81" s="25">
        <v>63801435</v>
      </c>
      <c r="X81" s="25">
        <v>9.0561909802908804</v>
      </c>
      <c r="Y81" s="25">
        <v>63801435</v>
      </c>
      <c r="Z81" s="25">
        <v>9.0561909802908804</v>
      </c>
      <c r="AA81" s="25">
        <v>63801435</v>
      </c>
      <c r="AB81" s="25">
        <v>9.0561909802908804</v>
      </c>
      <c r="AC81" s="25">
        <v>0</v>
      </c>
      <c r="AD81" s="25">
        <v>0</v>
      </c>
      <c r="AE81" s="25">
        <v>0</v>
      </c>
    </row>
    <row r="82" spans="1:31" x14ac:dyDescent="0.2">
      <c r="A82" s="38" t="s">
        <v>165</v>
      </c>
      <c r="B82" s="104" t="s">
        <v>166</v>
      </c>
      <c r="C82" s="25">
        <v>1000000</v>
      </c>
      <c r="D82" s="25">
        <v>0</v>
      </c>
      <c r="E82" s="25">
        <v>0</v>
      </c>
      <c r="F82" s="25">
        <v>0</v>
      </c>
      <c r="G82" s="25">
        <v>0</v>
      </c>
      <c r="H82" s="25">
        <v>1000000</v>
      </c>
      <c r="I82" s="25">
        <v>1000000</v>
      </c>
      <c r="J82" s="25">
        <v>1000000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1000000</v>
      </c>
      <c r="X82" s="25">
        <v>100</v>
      </c>
      <c r="Y82" s="25">
        <v>1000000</v>
      </c>
      <c r="Z82" s="25">
        <v>100</v>
      </c>
      <c r="AA82" s="25">
        <v>1000000</v>
      </c>
      <c r="AB82" s="25">
        <v>100</v>
      </c>
      <c r="AC82" s="25">
        <v>0</v>
      </c>
      <c r="AD82" s="25">
        <v>0</v>
      </c>
      <c r="AE82" s="25">
        <v>0</v>
      </c>
    </row>
    <row r="83" spans="1:31" x14ac:dyDescent="0.2">
      <c r="A83" s="38" t="s">
        <v>167</v>
      </c>
      <c r="B83" s="104" t="s">
        <v>74</v>
      </c>
      <c r="C83" s="25">
        <v>1000000</v>
      </c>
      <c r="D83" s="25">
        <v>0</v>
      </c>
      <c r="E83" s="25">
        <v>0</v>
      </c>
      <c r="F83" s="25">
        <v>0</v>
      </c>
      <c r="G83" s="25">
        <v>0</v>
      </c>
      <c r="H83" s="25">
        <v>1000000</v>
      </c>
      <c r="I83" s="25">
        <v>1000000</v>
      </c>
      <c r="J83" s="25">
        <v>1000000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1000000</v>
      </c>
      <c r="X83" s="25">
        <v>100</v>
      </c>
      <c r="Y83" s="25">
        <v>1000000</v>
      </c>
      <c r="Z83" s="25">
        <v>100</v>
      </c>
      <c r="AA83" s="25">
        <v>1000000</v>
      </c>
      <c r="AB83" s="25">
        <v>100</v>
      </c>
      <c r="AC83" s="25">
        <v>0</v>
      </c>
      <c r="AD83" s="25">
        <v>0</v>
      </c>
      <c r="AE83" s="25">
        <v>0</v>
      </c>
    </row>
    <row r="84" spans="1:31" x14ac:dyDescent="0.2">
      <c r="A84" s="38" t="s">
        <v>168</v>
      </c>
      <c r="B84" s="104" t="s">
        <v>169</v>
      </c>
      <c r="C84" s="25">
        <v>474222298</v>
      </c>
      <c r="D84" s="25">
        <v>0</v>
      </c>
      <c r="E84" s="25">
        <v>0</v>
      </c>
      <c r="F84" s="25">
        <v>0</v>
      </c>
      <c r="G84" s="25">
        <v>50300000</v>
      </c>
      <c r="H84" s="25">
        <v>423922298</v>
      </c>
      <c r="I84" s="25">
        <v>423922298</v>
      </c>
      <c r="J84" s="25">
        <v>423922298</v>
      </c>
      <c r="K84" s="25">
        <v>401891094</v>
      </c>
      <c r="L84" s="25">
        <v>401891094</v>
      </c>
      <c r="M84" s="25">
        <v>401891094</v>
      </c>
      <c r="N84" s="25">
        <v>401891094</v>
      </c>
      <c r="O84" s="25">
        <v>401891094</v>
      </c>
      <c r="P84" s="25">
        <v>401891094</v>
      </c>
      <c r="Q84" s="25">
        <v>401891094</v>
      </c>
      <c r="R84" s="25">
        <v>401891094</v>
      </c>
      <c r="S84" s="25">
        <v>0</v>
      </c>
      <c r="T84" s="25">
        <v>0</v>
      </c>
      <c r="U84" s="25">
        <v>0</v>
      </c>
      <c r="V84" s="25">
        <v>0</v>
      </c>
      <c r="W84" s="25">
        <v>22031204</v>
      </c>
      <c r="X84" s="25">
        <v>5.1969910768883398</v>
      </c>
      <c r="Y84" s="25">
        <v>22031204</v>
      </c>
      <c r="Z84" s="25">
        <v>5.1969910768883398</v>
      </c>
      <c r="AA84" s="25">
        <v>22031204</v>
      </c>
      <c r="AB84" s="25">
        <v>5.1969910768883398</v>
      </c>
      <c r="AC84" s="25">
        <v>0</v>
      </c>
      <c r="AD84" s="25">
        <v>0</v>
      </c>
      <c r="AE84" s="25">
        <v>0</v>
      </c>
    </row>
    <row r="85" spans="1:31" x14ac:dyDescent="0.2">
      <c r="A85" s="38" t="s">
        <v>170</v>
      </c>
      <c r="B85" s="104" t="s">
        <v>74</v>
      </c>
      <c r="C85" s="25">
        <v>474222298</v>
      </c>
      <c r="D85" s="25">
        <v>0</v>
      </c>
      <c r="E85" s="25">
        <v>0</v>
      </c>
      <c r="F85" s="25">
        <v>0</v>
      </c>
      <c r="G85" s="25">
        <v>50300000</v>
      </c>
      <c r="H85" s="25">
        <v>423922298</v>
      </c>
      <c r="I85" s="25">
        <v>423922298</v>
      </c>
      <c r="J85" s="25">
        <v>423922298</v>
      </c>
      <c r="K85" s="25">
        <v>401891094</v>
      </c>
      <c r="L85" s="25">
        <v>401891094</v>
      </c>
      <c r="M85" s="25">
        <v>401891094</v>
      </c>
      <c r="N85" s="25">
        <v>401891094</v>
      </c>
      <c r="O85" s="25">
        <v>401891094</v>
      </c>
      <c r="P85" s="25">
        <v>401891094</v>
      </c>
      <c r="Q85" s="25">
        <v>401891094</v>
      </c>
      <c r="R85" s="25">
        <v>401891094</v>
      </c>
      <c r="S85" s="25">
        <v>0</v>
      </c>
      <c r="T85" s="25">
        <v>0</v>
      </c>
      <c r="U85" s="25">
        <v>0</v>
      </c>
      <c r="V85" s="25">
        <v>0</v>
      </c>
      <c r="W85" s="25">
        <v>22031204</v>
      </c>
      <c r="X85" s="25">
        <v>5.1969910768883398</v>
      </c>
      <c r="Y85" s="25">
        <v>22031204</v>
      </c>
      <c r="Z85" s="25">
        <v>5.1969910768883398</v>
      </c>
      <c r="AA85" s="25">
        <v>22031204</v>
      </c>
      <c r="AB85" s="25">
        <v>5.1969910768883398</v>
      </c>
      <c r="AC85" s="25">
        <v>0</v>
      </c>
      <c r="AD85" s="25">
        <v>0</v>
      </c>
      <c r="AE85" s="25">
        <v>0</v>
      </c>
    </row>
    <row r="86" spans="1:31" x14ac:dyDescent="0.2">
      <c r="A86" s="38" t="s">
        <v>171</v>
      </c>
      <c r="B86" s="104" t="s">
        <v>172</v>
      </c>
      <c r="C86" s="25">
        <v>322547960</v>
      </c>
      <c r="D86" s="25">
        <v>0</v>
      </c>
      <c r="E86" s="25">
        <v>0</v>
      </c>
      <c r="F86" s="25">
        <v>0</v>
      </c>
      <c r="G86" s="25">
        <v>0</v>
      </c>
      <c r="H86" s="25">
        <v>322547960</v>
      </c>
      <c r="I86" s="25">
        <v>322547960</v>
      </c>
      <c r="J86" s="25">
        <v>322547960</v>
      </c>
      <c r="K86" s="25">
        <v>295169770</v>
      </c>
      <c r="L86" s="25">
        <v>295169770</v>
      </c>
      <c r="M86" s="25">
        <v>295169770</v>
      </c>
      <c r="N86" s="25">
        <v>295169770</v>
      </c>
      <c r="O86" s="25">
        <v>295169770</v>
      </c>
      <c r="P86" s="25">
        <v>295169770</v>
      </c>
      <c r="Q86" s="25">
        <v>295169770</v>
      </c>
      <c r="R86" s="25">
        <v>295169770</v>
      </c>
      <c r="S86" s="25">
        <v>0</v>
      </c>
      <c r="T86" s="25">
        <v>0</v>
      </c>
      <c r="U86" s="25">
        <v>0</v>
      </c>
      <c r="V86" s="25">
        <v>0</v>
      </c>
      <c r="W86" s="25">
        <v>27378190</v>
      </c>
      <c r="X86" s="25">
        <v>8.4880989481378197</v>
      </c>
      <c r="Y86" s="25">
        <v>27378190</v>
      </c>
      <c r="Z86" s="25">
        <v>8.4880989481378197</v>
      </c>
      <c r="AA86" s="25">
        <v>27378190</v>
      </c>
      <c r="AB86" s="25">
        <v>8.4880989481378197</v>
      </c>
      <c r="AC86" s="25">
        <v>0</v>
      </c>
      <c r="AD86" s="25">
        <v>0</v>
      </c>
      <c r="AE86" s="25">
        <v>0</v>
      </c>
    </row>
    <row r="87" spans="1:31" x14ac:dyDescent="0.2">
      <c r="A87" s="38" t="s">
        <v>173</v>
      </c>
      <c r="B87" s="104" t="s">
        <v>74</v>
      </c>
      <c r="C87" s="25">
        <v>322547960</v>
      </c>
      <c r="D87" s="25">
        <v>0</v>
      </c>
      <c r="E87" s="25">
        <v>0</v>
      </c>
      <c r="F87" s="25">
        <v>0</v>
      </c>
      <c r="G87" s="25">
        <v>0</v>
      </c>
      <c r="H87" s="25">
        <v>322547960</v>
      </c>
      <c r="I87" s="25">
        <v>322547960</v>
      </c>
      <c r="J87" s="25">
        <v>322547960</v>
      </c>
      <c r="K87" s="25">
        <v>295169770</v>
      </c>
      <c r="L87" s="25">
        <v>295169770</v>
      </c>
      <c r="M87" s="25">
        <v>295169770</v>
      </c>
      <c r="N87" s="25">
        <v>295169770</v>
      </c>
      <c r="O87" s="25">
        <v>295169770</v>
      </c>
      <c r="P87" s="25">
        <v>295169770</v>
      </c>
      <c r="Q87" s="25">
        <v>295169770</v>
      </c>
      <c r="R87" s="25">
        <v>295169770</v>
      </c>
      <c r="S87" s="25">
        <v>0</v>
      </c>
      <c r="T87" s="25">
        <v>0</v>
      </c>
      <c r="U87" s="25">
        <v>0</v>
      </c>
      <c r="V87" s="25">
        <v>0</v>
      </c>
      <c r="W87" s="25">
        <v>27378190</v>
      </c>
      <c r="X87" s="25">
        <v>8.4880989481378197</v>
      </c>
      <c r="Y87" s="25">
        <v>27378190</v>
      </c>
      <c r="Z87" s="25">
        <v>8.4880989481378197</v>
      </c>
      <c r="AA87" s="25">
        <v>27378190</v>
      </c>
      <c r="AB87" s="25">
        <v>8.4880989481378197</v>
      </c>
      <c r="AC87" s="25">
        <v>0</v>
      </c>
      <c r="AD87" s="25">
        <v>0</v>
      </c>
      <c r="AE87" s="25">
        <v>0</v>
      </c>
    </row>
    <row r="88" spans="1:31" x14ac:dyDescent="0.2">
      <c r="A88" s="38" t="s">
        <v>174</v>
      </c>
      <c r="B88" s="104" t="s">
        <v>175</v>
      </c>
      <c r="C88" s="25">
        <v>1320016286</v>
      </c>
      <c r="D88" s="25">
        <v>0</v>
      </c>
      <c r="E88" s="25">
        <v>0</v>
      </c>
      <c r="F88" s="25">
        <v>562933000</v>
      </c>
      <c r="G88" s="25">
        <v>0</v>
      </c>
      <c r="H88" s="25">
        <v>1882949286</v>
      </c>
      <c r="I88" s="25">
        <v>1882949286</v>
      </c>
      <c r="J88" s="25">
        <v>1882949286</v>
      </c>
      <c r="K88" s="25">
        <v>1751172481.05</v>
      </c>
      <c r="L88" s="25">
        <v>1751172481.05</v>
      </c>
      <c r="M88" s="25">
        <v>1751172481.05</v>
      </c>
      <c r="N88" s="25">
        <v>1751172481.05</v>
      </c>
      <c r="O88" s="25">
        <v>1751172481.05</v>
      </c>
      <c r="P88" s="25">
        <v>1751172481.05</v>
      </c>
      <c r="Q88" s="25">
        <v>1751172481.05</v>
      </c>
      <c r="R88" s="25">
        <v>1751172481.05</v>
      </c>
      <c r="S88" s="25">
        <v>0</v>
      </c>
      <c r="T88" s="25">
        <v>0</v>
      </c>
      <c r="U88" s="25">
        <v>0</v>
      </c>
      <c r="V88" s="25">
        <v>0</v>
      </c>
      <c r="W88" s="25">
        <v>131776804.95</v>
      </c>
      <c r="X88" s="25">
        <v>6.9984256044376503</v>
      </c>
      <c r="Y88" s="25">
        <v>131776804.95</v>
      </c>
      <c r="Z88" s="25">
        <v>6.9984256044376503</v>
      </c>
      <c r="AA88" s="25">
        <v>131776804.95</v>
      </c>
      <c r="AB88" s="25">
        <v>6.9984256044376503</v>
      </c>
      <c r="AC88" s="25">
        <v>0</v>
      </c>
      <c r="AD88" s="25">
        <v>0</v>
      </c>
      <c r="AE88" s="25">
        <v>0</v>
      </c>
    </row>
    <row r="89" spans="1:31" x14ac:dyDescent="0.2">
      <c r="A89" s="38" t="s">
        <v>176</v>
      </c>
      <c r="B89" s="104" t="s">
        <v>74</v>
      </c>
      <c r="C89" s="25">
        <v>1320016286</v>
      </c>
      <c r="D89" s="25">
        <v>0</v>
      </c>
      <c r="E89" s="25">
        <v>0</v>
      </c>
      <c r="F89" s="25">
        <v>562933000</v>
      </c>
      <c r="G89" s="25">
        <v>0</v>
      </c>
      <c r="H89" s="25">
        <v>1882949286</v>
      </c>
      <c r="I89" s="25">
        <v>1882949286</v>
      </c>
      <c r="J89" s="25">
        <v>1882949286</v>
      </c>
      <c r="K89" s="25">
        <v>1751172481.05</v>
      </c>
      <c r="L89" s="25">
        <v>1751172481.05</v>
      </c>
      <c r="M89" s="25">
        <v>1751172481.05</v>
      </c>
      <c r="N89" s="25">
        <v>1751172481.05</v>
      </c>
      <c r="O89" s="25">
        <v>1751172481.05</v>
      </c>
      <c r="P89" s="25">
        <v>1751172481.05</v>
      </c>
      <c r="Q89" s="25">
        <v>1751172481.05</v>
      </c>
      <c r="R89" s="25">
        <v>1751172481.05</v>
      </c>
      <c r="S89" s="25">
        <v>0</v>
      </c>
      <c r="T89" s="25">
        <v>0</v>
      </c>
      <c r="U89" s="25">
        <v>0</v>
      </c>
      <c r="V89" s="25">
        <v>0</v>
      </c>
      <c r="W89" s="25">
        <v>131776804.95</v>
      </c>
      <c r="X89" s="25">
        <v>6.9984256044376503</v>
      </c>
      <c r="Y89" s="25">
        <v>131776804.95</v>
      </c>
      <c r="Z89" s="25">
        <v>6.9984256044376503</v>
      </c>
      <c r="AA89" s="25">
        <v>131776804.95</v>
      </c>
      <c r="AB89" s="25">
        <v>6.9984256044376503</v>
      </c>
      <c r="AC89" s="25">
        <v>0</v>
      </c>
      <c r="AD89" s="25">
        <v>0</v>
      </c>
      <c r="AE89" s="25">
        <v>0</v>
      </c>
    </row>
    <row r="90" spans="1:31" x14ac:dyDescent="0.2">
      <c r="A90" s="38" t="s">
        <v>177</v>
      </c>
      <c r="B90" s="104" t="s">
        <v>178</v>
      </c>
      <c r="C90" s="25">
        <v>13932900</v>
      </c>
      <c r="D90" s="25">
        <v>0</v>
      </c>
      <c r="E90" s="25">
        <v>0</v>
      </c>
      <c r="F90" s="25">
        <v>0</v>
      </c>
      <c r="G90" s="25">
        <v>0</v>
      </c>
      <c r="H90" s="25">
        <v>13932900</v>
      </c>
      <c r="I90" s="25">
        <v>13932900</v>
      </c>
      <c r="J90" s="25">
        <v>13932900</v>
      </c>
      <c r="K90" s="25">
        <v>13735742</v>
      </c>
      <c r="L90" s="25">
        <v>13735742</v>
      </c>
      <c r="M90" s="25">
        <v>13735742</v>
      </c>
      <c r="N90" s="25">
        <v>13735742</v>
      </c>
      <c r="O90" s="25">
        <v>13735742</v>
      </c>
      <c r="P90" s="25">
        <v>13735742</v>
      </c>
      <c r="Q90" s="25">
        <v>13735742</v>
      </c>
      <c r="R90" s="25">
        <v>13735742</v>
      </c>
      <c r="S90" s="25">
        <v>0</v>
      </c>
      <c r="T90" s="25">
        <v>0</v>
      </c>
      <c r="U90" s="25">
        <v>0</v>
      </c>
      <c r="V90" s="25">
        <v>0</v>
      </c>
      <c r="W90" s="25">
        <v>197158</v>
      </c>
      <c r="X90" s="25">
        <v>1.4150535782213298</v>
      </c>
      <c r="Y90" s="25">
        <v>197158</v>
      </c>
      <c r="Z90" s="25">
        <v>1.4150535782213298</v>
      </c>
      <c r="AA90" s="25">
        <v>197158</v>
      </c>
      <c r="AB90" s="25">
        <v>1.4150535782213298</v>
      </c>
      <c r="AC90" s="25">
        <v>0</v>
      </c>
      <c r="AD90" s="25">
        <v>0</v>
      </c>
      <c r="AE90" s="25">
        <v>0</v>
      </c>
    </row>
    <row r="91" spans="1:31" x14ac:dyDescent="0.2">
      <c r="A91" s="38" t="s">
        <v>179</v>
      </c>
      <c r="B91" s="104" t="s">
        <v>74</v>
      </c>
      <c r="C91" s="25">
        <v>13932900</v>
      </c>
      <c r="D91" s="25">
        <v>0</v>
      </c>
      <c r="E91" s="25">
        <v>0</v>
      </c>
      <c r="F91" s="25">
        <v>0</v>
      </c>
      <c r="G91" s="25">
        <v>0</v>
      </c>
      <c r="H91" s="25">
        <v>13932900</v>
      </c>
      <c r="I91" s="25">
        <v>13932900</v>
      </c>
      <c r="J91" s="25">
        <v>13932900</v>
      </c>
      <c r="K91" s="25">
        <v>13735742</v>
      </c>
      <c r="L91" s="25">
        <v>13735742</v>
      </c>
      <c r="M91" s="25">
        <v>13735742</v>
      </c>
      <c r="N91" s="25">
        <v>13735742</v>
      </c>
      <c r="O91" s="25">
        <v>13735742</v>
      </c>
      <c r="P91" s="25">
        <v>13735742</v>
      </c>
      <c r="Q91" s="25">
        <v>13735742</v>
      </c>
      <c r="R91" s="25">
        <v>13735742</v>
      </c>
      <c r="S91" s="25">
        <v>0</v>
      </c>
      <c r="T91" s="25">
        <v>0</v>
      </c>
      <c r="U91" s="25">
        <v>0</v>
      </c>
      <c r="V91" s="25">
        <v>0</v>
      </c>
      <c r="W91" s="25">
        <v>197158</v>
      </c>
      <c r="X91" s="25">
        <v>1.4150535782213298</v>
      </c>
      <c r="Y91" s="25">
        <v>197158</v>
      </c>
      <c r="Z91" s="25">
        <v>1.4150535782213298</v>
      </c>
      <c r="AA91" s="25">
        <v>197158</v>
      </c>
      <c r="AB91" s="25">
        <v>1.4150535782213298</v>
      </c>
      <c r="AC91" s="25">
        <v>0</v>
      </c>
      <c r="AD91" s="25">
        <v>0</v>
      </c>
      <c r="AE91" s="25">
        <v>0</v>
      </c>
    </row>
    <row r="92" spans="1:31" x14ac:dyDescent="0.2">
      <c r="A92" s="38" t="s">
        <v>180</v>
      </c>
      <c r="B92" s="104" t="s">
        <v>181</v>
      </c>
      <c r="C92" s="25">
        <v>100000000</v>
      </c>
      <c r="D92" s="25">
        <v>0</v>
      </c>
      <c r="E92" s="25">
        <v>0</v>
      </c>
      <c r="F92" s="25">
        <v>394521000</v>
      </c>
      <c r="G92" s="25">
        <v>0</v>
      </c>
      <c r="H92" s="25">
        <v>494521000</v>
      </c>
      <c r="I92" s="25">
        <v>494521000</v>
      </c>
      <c r="J92" s="25">
        <v>494521000</v>
      </c>
      <c r="K92" s="25">
        <v>431408800</v>
      </c>
      <c r="L92" s="25">
        <v>431408800</v>
      </c>
      <c r="M92" s="25">
        <v>431408800</v>
      </c>
      <c r="N92" s="25">
        <v>431408800</v>
      </c>
      <c r="O92" s="25">
        <v>431408800</v>
      </c>
      <c r="P92" s="25">
        <v>431408800</v>
      </c>
      <c r="Q92" s="25">
        <v>423908800</v>
      </c>
      <c r="R92" s="25">
        <v>423908800</v>
      </c>
      <c r="S92" s="25">
        <v>0</v>
      </c>
      <c r="T92" s="25">
        <v>0</v>
      </c>
      <c r="U92" s="25">
        <v>0</v>
      </c>
      <c r="V92" s="25">
        <v>0</v>
      </c>
      <c r="W92" s="25">
        <v>63112200</v>
      </c>
      <c r="X92" s="25">
        <v>12.762289164666399</v>
      </c>
      <c r="Y92" s="25">
        <v>63112200</v>
      </c>
      <c r="Z92" s="25">
        <v>12.762289164666399</v>
      </c>
      <c r="AA92" s="25">
        <v>63112200</v>
      </c>
      <c r="AB92" s="25">
        <v>12.762289164666399</v>
      </c>
      <c r="AC92" s="25">
        <v>0</v>
      </c>
      <c r="AD92" s="25">
        <v>0</v>
      </c>
      <c r="AE92" s="25">
        <v>7500000</v>
      </c>
    </row>
    <row r="93" spans="1:31" x14ac:dyDescent="0.2">
      <c r="A93" s="38" t="s">
        <v>182</v>
      </c>
      <c r="B93" s="104" t="s">
        <v>74</v>
      </c>
      <c r="C93" s="25">
        <v>100000000</v>
      </c>
      <c r="D93" s="25">
        <v>0</v>
      </c>
      <c r="E93" s="25">
        <v>0</v>
      </c>
      <c r="F93" s="25">
        <v>394521000</v>
      </c>
      <c r="G93" s="25">
        <v>0</v>
      </c>
      <c r="H93" s="25">
        <v>494521000</v>
      </c>
      <c r="I93" s="25">
        <v>494521000</v>
      </c>
      <c r="J93" s="25">
        <v>494521000</v>
      </c>
      <c r="K93" s="25">
        <v>431408800</v>
      </c>
      <c r="L93" s="25">
        <v>431408800</v>
      </c>
      <c r="M93" s="25">
        <v>431408800</v>
      </c>
      <c r="N93" s="25">
        <v>431408800</v>
      </c>
      <c r="O93" s="25">
        <v>431408800</v>
      </c>
      <c r="P93" s="25">
        <v>431408800</v>
      </c>
      <c r="Q93" s="25">
        <v>423908800</v>
      </c>
      <c r="R93" s="25">
        <v>423908800</v>
      </c>
      <c r="S93" s="25">
        <v>0</v>
      </c>
      <c r="T93" s="25">
        <v>0</v>
      </c>
      <c r="U93" s="25">
        <v>0</v>
      </c>
      <c r="V93" s="25">
        <v>0</v>
      </c>
      <c r="W93" s="25">
        <v>63112200</v>
      </c>
      <c r="X93" s="25">
        <v>12.762289164666399</v>
      </c>
      <c r="Y93" s="25">
        <v>63112200</v>
      </c>
      <c r="Z93" s="25">
        <v>12.762289164666399</v>
      </c>
      <c r="AA93" s="25">
        <v>63112200</v>
      </c>
      <c r="AB93" s="25">
        <v>12.762289164666399</v>
      </c>
      <c r="AC93" s="25">
        <v>0</v>
      </c>
      <c r="AD93" s="25">
        <v>0</v>
      </c>
      <c r="AE93" s="25">
        <v>7500000</v>
      </c>
    </row>
    <row r="94" spans="1:31" x14ac:dyDescent="0.2">
      <c r="A94" s="38" t="s">
        <v>183</v>
      </c>
      <c r="B94" s="104" t="s">
        <v>184</v>
      </c>
      <c r="C94" s="25">
        <v>60000000</v>
      </c>
      <c r="D94" s="25">
        <v>0</v>
      </c>
      <c r="E94" s="25">
        <v>0</v>
      </c>
      <c r="F94" s="25">
        <v>0</v>
      </c>
      <c r="G94" s="25">
        <v>0</v>
      </c>
      <c r="H94" s="25">
        <v>60000000</v>
      </c>
      <c r="I94" s="25">
        <v>60000000</v>
      </c>
      <c r="J94" s="25">
        <v>60000000</v>
      </c>
      <c r="K94" s="25">
        <v>37874696</v>
      </c>
      <c r="L94" s="25">
        <v>37874696</v>
      </c>
      <c r="M94" s="25">
        <v>37874696</v>
      </c>
      <c r="N94" s="25">
        <v>37874696</v>
      </c>
      <c r="O94" s="25">
        <v>37187828</v>
      </c>
      <c r="P94" s="25">
        <v>37187828</v>
      </c>
      <c r="Q94" s="25">
        <v>37187828</v>
      </c>
      <c r="R94" s="25">
        <v>37187828</v>
      </c>
      <c r="S94" s="25">
        <v>0</v>
      </c>
      <c r="T94" s="25">
        <v>0</v>
      </c>
      <c r="U94" s="25">
        <v>0</v>
      </c>
      <c r="V94" s="25">
        <v>0</v>
      </c>
      <c r="W94" s="25">
        <v>22125304</v>
      </c>
      <c r="X94" s="25">
        <v>36.875506666666702</v>
      </c>
      <c r="Y94" s="25">
        <v>22125304</v>
      </c>
      <c r="Z94" s="25">
        <v>36.875506666666702</v>
      </c>
      <c r="AA94" s="25">
        <v>22812172</v>
      </c>
      <c r="AB94" s="25">
        <v>38.020286666666699</v>
      </c>
      <c r="AC94" s="25">
        <v>0</v>
      </c>
      <c r="AD94" s="25">
        <v>686868</v>
      </c>
      <c r="AE94" s="25">
        <v>0</v>
      </c>
    </row>
    <row r="95" spans="1:31" x14ac:dyDescent="0.2">
      <c r="A95" s="38" t="s">
        <v>185</v>
      </c>
      <c r="B95" s="104" t="s">
        <v>74</v>
      </c>
      <c r="C95" s="25">
        <v>60000000</v>
      </c>
      <c r="D95" s="25">
        <v>0</v>
      </c>
      <c r="E95" s="25">
        <v>0</v>
      </c>
      <c r="F95" s="25">
        <v>0</v>
      </c>
      <c r="G95" s="25">
        <v>0</v>
      </c>
      <c r="H95" s="25">
        <v>60000000</v>
      </c>
      <c r="I95" s="25">
        <v>60000000</v>
      </c>
      <c r="J95" s="25">
        <v>60000000</v>
      </c>
      <c r="K95" s="25">
        <v>37874696</v>
      </c>
      <c r="L95" s="25">
        <v>37874696</v>
      </c>
      <c r="M95" s="25">
        <v>37874696</v>
      </c>
      <c r="N95" s="25">
        <v>37874696</v>
      </c>
      <c r="O95" s="25">
        <v>37187828</v>
      </c>
      <c r="P95" s="25">
        <v>37187828</v>
      </c>
      <c r="Q95" s="25">
        <v>37187828</v>
      </c>
      <c r="R95" s="25">
        <v>37187828</v>
      </c>
      <c r="S95" s="25">
        <v>0</v>
      </c>
      <c r="T95" s="25">
        <v>0</v>
      </c>
      <c r="U95" s="25">
        <v>0</v>
      </c>
      <c r="V95" s="25">
        <v>0</v>
      </c>
      <c r="W95" s="25">
        <v>22125304</v>
      </c>
      <c r="X95" s="25">
        <v>36.875506666666702</v>
      </c>
      <c r="Y95" s="25">
        <v>22125304</v>
      </c>
      <c r="Z95" s="25">
        <v>36.875506666666702</v>
      </c>
      <c r="AA95" s="25">
        <v>22812172</v>
      </c>
      <c r="AB95" s="25">
        <v>38.020286666666699</v>
      </c>
      <c r="AC95" s="25">
        <v>0</v>
      </c>
      <c r="AD95" s="25">
        <v>686868</v>
      </c>
      <c r="AE95" s="25">
        <v>0</v>
      </c>
    </row>
    <row r="96" spans="1:31" x14ac:dyDescent="0.2">
      <c r="A96" s="38" t="s">
        <v>186</v>
      </c>
      <c r="B96" s="104" t="s">
        <v>187</v>
      </c>
      <c r="C96" s="25">
        <v>20000000</v>
      </c>
      <c r="D96" s="25">
        <v>0</v>
      </c>
      <c r="E96" s="25">
        <v>0</v>
      </c>
      <c r="F96" s="25">
        <v>0</v>
      </c>
      <c r="G96" s="25">
        <v>0</v>
      </c>
      <c r="H96" s="25">
        <v>20000000</v>
      </c>
      <c r="I96" s="25">
        <v>20000000</v>
      </c>
      <c r="J96" s="25">
        <v>20000000</v>
      </c>
      <c r="K96" s="25">
        <v>13010426</v>
      </c>
      <c r="L96" s="25">
        <v>13010426</v>
      </c>
      <c r="M96" s="25">
        <v>13010426</v>
      </c>
      <c r="N96" s="25">
        <v>13010426</v>
      </c>
      <c r="O96" s="25">
        <v>13010426</v>
      </c>
      <c r="P96" s="25">
        <v>13010426</v>
      </c>
      <c r="Q96" s="25">
        <v>13010426</v>
      </c>
      <c r="R96" s="25">
        <v>13010426</v>
      </c>
      <c r="S96" s="25">
        <v>0</v>
      </c>
      <c r="T96" s="25">
        <v>0</v>
      </c>
      <c r="U96" s="25">
        <v>0</v>
      </c>
      <c r="V96" s="25">
        <v>0</v>
      </c>
      <c r="W96" s="25">
        <v>6989574</v>
      </c>
      <c r="X96" s="25">
        <v>34.947870000000002</v>
      </c>
      <c r="Y96" s="25">
        <v>6989574</v>
      </c>
      <c r="Z96" s="25">
        <v>34.947870000000002</v>
      </c>
      <c r="AA96" s="25">
        <v>6989574</v>
      </c>
      <c r="AB96" s="25">
        <v>34.947870000000002</v>
      </c>
      <c r="AC96" s="25">
        <v>0</v>
      </c>
      <c r="AD96" s="25">
        <v>0</v>
      </c>
      <c r="AE96" s="25">
        <v>0</v>
      </c>
    </row>
    <row r="97" spans="1:31" x14ac:dyDescent="0.2">
      <c r="A97" s="38" t="s">
        <v>188</v>
      </c>
      <c r="B97" s="104" t="s">
        <v>74</v>
      </c>
      <c r="C97" s="25">
        <v>20000000</v>
      </c>
      <c r="D97" s="25">
        <v>0</v>
      </c>
      <c r="E97" s="25">
        <v>0</v>
      </c>
      <c r="F97" s="25">
        <v>0</v>
      </c>
      <c r="G97" s="25">
        <v>0</v>
      </c>
      <c r="H97" s="25">
        <v>20000000</v>
      </c>
      <c r="I97" s="25">
        <v>20000000</v>
      </c>
      <c r="J97" s="25">
        <v>20000000</v>
      </c>
      <c r="K97" s="25">
        <v>13010426</v>
      </c>
      <c r="L97" s="25">
        <v>13010426</v>
      </c>
      <c r="M97" s="25">
        <v>13010426</v>
      </c>
      <c r="N97" s="25">
        <v>13010426</v>
      </c>
      <c r="O97" s="25">
        <v>13010426</v>
      </c>
      <c r="P97" s="25">
        <v>13010426</v>
      </c>
      <c r="Q97" s="25">
        <v>13010426</v>
      </c>
      <c r="R97" s="25">
        <v>13010426</v>
      </c>
      <c r="S97" s="25">
        <v>0</v>
      </c>
      <c r="T97" s="25">
        <v>0</v>
      </c>
      <c r="U97" s="25">
        <v>0</v>
      </c>
      <c r="V97" s="25">
        <v>0</v>
      </c>
      <c r="W97" s="25">
        <v>6989574</v>
      </c>
      <c r="X97" s="25">
        <v>34.947870000000002</v>
      </c>
      <c r="Y97" s="25">
        <v>6989574</v>
      </c>
      <c r="Z97" s="25">
        <v>34.947870000000002</v>
      </c>
      <c r="AA97" s="25">
        <v>6989574</v>
      </c>
      <c r="AB97" s="25">
        <v>34.947870000000002</v>
      </c>
      <c r="AC97" s="25">
        <v>0</v>
      </c>
      <c r="AD97" s="25">
        <v>0</v>
      </c>
      <c r="AE97" s="25">
        <v>0</v>
      </c>
    </row>
    <row r="98" spans="1:31" x14ac:dyDescent="0.2">
      <c r="A98" s="38" t="s">
        <v>189</v>
      </c>
      <c r="B98" s="104" t="s">
        <v>190</v>
      </c>
      <c r="C98" s="25">
        <v>30000000</v>
      </c>
      <c r="D98" s="25">
        <v>0</v>
      </c>
      <c r="E98" s="25">
        <v>0</v>
      </c>
      <c r="F98" s="25">
        <v>0</v>
      </c>
      <c r="G98" s="25">
        <v>6900000</v>
      </c>
      <c r="H98" s="25">
        <v>23100000</v>
      </c>
      <c r="I98" s="25">
        <v>23100000</v>
      </c>
      <c r="J98" s="25">
        <v>23100000</v>
      </c>
      <c r="K98" s="25">
        <v>14968546</v>
      </c>
      <c r="L98" s="25">
        <v>14968546</v>
      </c>
      <c r="M98" s="25">
        <v>14968546</v>
      </c>
      <c r="N98" s="25">
        <v>14968546</v>
      </c>
      <c r="O98" s="25">
        <v>14968546</v>
      </c>
      <c r="P98" s="25">
        <v>14968546</v>
      </c>
      <c r="Q98" s="25">
        <v>14968546</v>
      </c>
      <c r="R98" s="25">
        <v>14968546</v>
      </c>
      <c r="S98" s="25">
        <v>0</v>
      </c>
      <c r="T98" s="25">
        <v>0</v>
      </c>
      <c r="U98" s="25">
        <v>0</v>
      </c>
      <c r="V98" s="25">
        <v>0</v>
      </c>
      <c r="W98" s="25">
        <v>8131454</v>
      </c>
      <c r="X98" s="25">
        <v>35.201099567099604</v>
      </c>
      <c r="Y98" s="25">
        <v>8131454</v>
      </c>
      <c r="Z98" s="25">
        <v>35.201099567099604</v>
      </c>
      <c r="AA98" s="25">
        <v>8131454</v>
      </c>
      <c r="AB98" s="25">
        <v>35.201099567099604</v>
      </c>
      <c r="AC98" s="25">
        <v>0</v>
      </c>
      <c r="AD98" s="25">
        <v>0</v>
      </c>
      <c r="AE98" s="25">
        <v>0</v>
      </c>
    </row>
    <row r="99" spans="1:31" x14ac:dyDescent="0.2">
      <c r="A99" s="38" t="s">
        <v>191</v>
      </c>
      <c r="B99" s="104" t="s">
        <v>74</v>
      </c>
      <c r="C99" s="25">
        <v>30000000</v>
      </c>
      <c r="D99" s="25">
        <v>0</v>
      </c>
      <c r="E99" s="25">
        <v>0</v>
      </c>
      <c r="F99" s="25">
        <v>0</v>
      </c>
      <c r="G99" s="25">
        <v>6900000</v>
      </c>
      <c r="H99" s="25">
        <v>23100000</v>
      </c>
      <c r="I99" s="25">
        <v>23100000</v>
      </c>
      <c r="J99" s="25">
        <v>23100000</v>
      </c>
      <c r="K99" s="25">
        <v>14968546</v>
      </c>
      <c r="L99" s="25">
        <v>14968546</v>
      </c>
      <c r="M99" s="25">
        <v>14968546</v>
      </c>
      <c r="N99" s="25">
        <v>14968546</v>
      </c>
      <c r="O99" s="25">
        <v>14968546</v>
      </c>
      <c r="P99" s="25">
        <v>14968546</v>
      </c>
      <c r="Q99" s="25">
        <v>14968546</v>
      </c>
      <c r="R99" s="25">
        <v>14968546</v>
      </c>
      <c r="S99" s="25">
        <v>0</v>
      </c>
      <c r="T99" s="25">
        <v>0</v>
      </c>
      <c r="U99" s="25">
        <v>0</v>
      </c>
      <c r="V99" s="25">
        <v>0</v>
      </c>
      <c r="W99" s="25">
        <v>8131454</v>
      </c>
      <c r="X99" s="25">
        <v>35.201099567099604</v>
      </c>
      <c r="Y99" s="25">
        <v>8131454</v>
      </c>
      <c r="Z99" s="25">
        <v>35.201099567099604</v>
      </c>
      <c r="AA99" s="25">
        <v>8131454</v>
      </c>
      <c r="AB99" s="25">
        <v>35.201099567099604</v>
      </c>
      <c r="AC99" s="25">
        <v>0</v>
      </c>
      <c r="AD99" s="25">
        <v>0</v>
      </c>
      <c r="AE99" s="25">
        <v>0</v>
      </c>
    </row>
    <row r="100" spans="1:31" x14ac:dyDescent="0.2">
      <c r="A100" s="38" t="s">
        <v>192</v>
      </c>
      <c r="B100" s="104" t="s">
        <v>193</v>
      </c>
      <c r="C100" s="25">
        <v>18000000</v>
      </c>
      <c r="D100" s="25">
        <v>0</v>
      </c>
      <c r="E100" s="25">
        <v>0</v>
      </c>
      <c r="F100" s="25">
        <v>0</v>
      </c>
      <c r="G100" s="25">
        <v>0</v>
      </c>
      <c r="H100" s="25">
        <v>18000000</v>
      </c>
      <c r="I100" s="25">
        <v>18000000</v>
      </c>
      <c r="J100" s="25">
        <v>18000000</v>
      </c>
      <c r="K100" s="25">
        <v>11452569</v>
      </c>
      <c r="L100" s="25">
        <v>11452569</v>
      </c>
      <c r="M100" s="25">
        <v>11452569</v>
      </c>
      <c r="N100" s="25">
        <v>11452569</v>
      </c>
      <c r="O100" s="25">
        <v>11452569</v>
      </c>
      <c r="P100" s="25">
        <v>11452569</v>
      </c>
      <c r="Q100" s="25">
        <v>11452569</v>
      </c>
      <c r="R100" s="25">
        <v>11452569</v>
      </c>
      <c r="S100" s="25">
        <v>0</v>
      </c>
      <c r="T100" s="25">
        <v>0</v>
      </c>
      <c r="U100" s="25">
        <v>0</v>
      </c>
      <c r="V100" s="25">
        <v>0</v>
      </c>
      <c r="W100" s="25">
        <v>6547431</v>
      </c>
      <c r="X100" s="25">
        <v>36.374616666666697</v>
      </c>
      <c r="Y100" s="25">
        <v>6547431</v>
      </c>
      <c r="Z100" s="25">
        <v>36.374616666666697</v>
      </c>
      <c r="AA100" s="25">
        <v>6547431</v>
      </c>
      <c r="AB100" s="25">
        <v>36.374616666666697</v>
      </c>
      <c r="AC100" s="25">
        <v>0</v>
      </c>
      <c r="AD100" s="25">
        <v>0</v>
      </c>
      <c r="AE100" s="25">
        <v>0</v>
      </c>
    </row>
    <row r="101" spans="1:31" x14ac:dyDescent="0.2">
      <c r="A101" s="38" t="s">
        <v>194</v>
      </c>
      <c r="B101" s="104" t="s">
        <v>74</v>
      </c>
      <c r="C101" s="25">
        <v>18000000</v>
      </c>
      <c r="D101" s="25">
        <v>0</v>
      </c>
      <c r="E101" s="25">
        <v>0</v>
      </c>
      <c r="F101" s="25">
        <v>0</v>
      </c>
      <c r="G101" s="25">
        <v>0</v>
      </c>
      <c r="H101" s="25">
        <v>18000000</v>
      </c>
      <c r="I101" s="25">
        <v>18000000</v>
      </c>
      <c r="J101" s="25">
        <v>18000000</v>
      </c>
      <c r="K101" s="25">
        <v>11452569</v>
      </c>
      <c r="L101" s="25">
        <v>11452569</v>
      </c>
      <c r="M101" s="25">
        <v>11452569</v>
      </c>
      <c r="N101" s="25">
        <v>11452569</v>
      </c>
      <c r="O101" s="25">
        <v>11452569</v>
      </c>
      <c r="P101" s="25">
        <v>11452569</v>
      </c>
      <c r="Q101" s="25">
        <v>11452569</v>
      </c>
      <c r="R101" s="25">
        <v>11452569</v>
      </c>
      <c r="S101" s="25">
        <v>0</v>
      </c>
      <c r="T101" s="25">
        <v>0</v>
      </c>
      <c r="U101" s="25">
        <v>0</v>
      </c>
      <c r="V101" s="25">
        <v>0</v>
      </c>
      <c r="W101" s="25">
        <v>6547431</v>
      </c>
      <c r="X101" s="25">
        <v>36.374616666666697</v>
      </c>
      <c r="Y101" s="25">
        <v>6547431</v>
      </c>
      <c r="Z101" s="25">
        <v>36.374616666666697</v>
      </c>
      <c r="AA101" s="25">
        <v>6547431</v>
      </c>
      <c r="AB101" s="25">
        <v>36.374616666666697</v>
      </c>
      <c r="AC101" s="25">
        <v>0</v>
      </c>
      <c r="AD101" s="25">
        <v>0</v>
      </c>
      <c r="AE101" s="25">
        <v>0</v>
      </c>
    </row>
    <row r="102" spans="1:31" x14ac:dyDescent="0.2">
      <c r="A102" s="38" t="s">
        <v>195</v>
      </c>
      <c r="B102" s="104" t="s">
        <v>196</v>
      </c>
      <c r="C102" s="25">
        <v>0</v>
      </c>
      <c r="D102" s="25">
        <v>0</v>
      </c>
      <c r="E102" s="25">
        <v>0</v>
      </c>
      <c r="F102" s="25">
        <v>6900000</v>
      </c>
      <c r="G102" s="25">
        <v>0</v>
      </c>
      <c r="H102" s="25">
        <v>6900000</v>
      </c>
      <c r="I102" s="25">
        <v>6900000</v>
      </c>
      <c r="J102" s="25">
        <v>6900000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6900000</v>
      </c>
      <c r="X102" s="25">
        <v>100</v>
      </c>
      <c r="Y102" s="25">
        <v>6900000</v>
      </c>
      <c r="Z102" s="25">
        <v>100</v>
      </c>
      <c r="AA102" s="25">
        <v>6900000</v>
      </c>
      <c r="AB102" s="25">
        <v>100</v>
      </c>
      <c r="AC102" s="25">
        <v>0</v>
      </c>
      <c r="AD102" s="25">
        <v>0</v>
      </c>
      <c r="AE102" s="25">
        <v>0</v>
      </c>
    </row>
    <row r="103" spans="1:31" x14ac:dyDescent="0.2">
      <c r="A103" s="38" t="s">
        <v>197</v>
      </c>
      <c r="B103" s="104" t="s">
        <v>74</v>
      </c>
      <c r="C103" s="25">
        <v>0</v>
      </c>
      <c r="D103" s="25">
        <v>0</v>
      </c>
      <c r="E103" s="25">
        <v>0</v>
      </c>
      <c r="F103" s="25">
        <v>6900000</v>
      </c>
      <c r="G103" s="25">
        <v>0</v>
      </c>
      <c r="H103" s="25">
        <v>6900000</v>
      </c>
      <c r="I103" s="25">
        <v>6900000</v>
      </c>
      <c r="J103" s="25">
        <v>6900000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6900000</v>
      </c>
      <c r="X103" s="25">
        <v>100</v>
      </c>
      <c r="Y103" s="25">
        <v>6900000</v>
      </c>
      <c r="Z103" s="25">
        <v>100</v>
      </c>
      <c r="AA103" s="25">
        <v>6900000</v>
      </c>
      <c r="AB103" s="25">
        <v>100</v>
      </c>
      <c r="AC103" s="25">
        <v>0</v>
      </c>
      <c r="AD103" s="25">
        <v>0</v>
      </c>
      <c r="AE103" s="25">
        <v>0</v>
      </c>
    </row>
    <row r="104" spans="1:31" ht="25.5" x14ac:dyDescent="0.2">
      <c r="A104" s="38" t="s">
        <v>198</v>
      </c>
      <c r="B104" s="104" t="s">
        <v>199</v>
      </c>
      <c r="C104" s="25">
        <v>2689820207</v>
      </c>
      <c r="D104" s="25">
        <v>0</v>
      </c>
      <c r="E104" s="25">
        <v>0</v>
      </c>
      <c r="F104" s="25">
        <v>74472675</v>
      </c>
      <c r="G104" s="25">
        <v>167650626</v>
      </c>
      <c r="H104" s="25">
        <v>2596642256</v>
      </c>
      <c r="I104" s="25">
        <v>2596642256</v>
      </c>
      <c r="J104" s="25">
        <v>2596642256</v>
      </c>
      <c r="K104" s="25">
        <v>2511387384</v>
      </c>
      <c r="L104" s="25">
        <v>2511387384</v>
      </c>
      <c r="M104" s="25">
        <v>2511387384</v>
      </c>
      <c r="N104" s="25">
        <v>2511387384</v>
      </c>
      <c r="O104" s="25">
        <v>2511387384</v>
      </c>
      <c r="P104" s="25">
        <v>2511387384</v>
      </c>
      <c r="Q104" s="25">
        <v>2511332184</v>
      </c>
      <c r="R104" s="25">
        <v>2511332184</v>
      </c>
      <c r="S104" s="25">
        <v>0</v>
      </c>
      <c r="T104" s="25">
        <v>0</v>
      </c>
      <c r="U104" s="25">
        <v>0</v>
      </c>
      <c r="V104" s="25">
        <v>0</v>
      </c>
      <c r="W104" s="25">
        <v>85254872</v>
      </c>
      <c r="X104" s="25">
        <v>3.2832736894350201</v>
      </c>
      <c r="Y104" s="25">
        <v>85254872</v>
      </c>
      <c r="Z104" s="25">
        <v>3.2832736894350201</v>
      </c>
      <c r="AA104" s="25">
        <v>85254872</v>
      </c>
      <c r="AB104" s="25">
        <v>3.2832736894350201</v>
      </c>
      <c r="AC104" s="25">
        <v>0</v>
      </c>
      <c r="AD104" s="25">
        <v>0</v>
      </c>
      <c r="AE104" s="25">
        <v>55200</v>
      </c>
    </row>
    <row r="105" spans="1:31" x14ac:dyDescent="0.2">
      <c r="A105" s="38" t="s">
        <v>200</v>
      </c>
      <c r="B105" s="104" t="s">
        <v>201</v>
      </c>
      <c r="C105" s="25">
        <v>1381603201</v>
      </c>
      <c r="D105" s="25">
        <v>0</v>
      </c>
      <c r="E105" s="25">
        <v>0</v>
      </c>
      <c r="F105" s="25">
        <v>48472675</v>
      </c>
      <c r="G105" s="25">
        <v>85404426</v>
      </c>
      <c r="H105" s="25">
        <v>1344671450</v>
      </c>
      <c r="I105" s="25">
        <v>1344671450</v>
      </c>
      <c r="J105" s="25">
        <v>1344671450</v>
      </c>
      <c r="K105" s="25">
        <v>1344665000</v>
      </c>
      <c r="L105" s="25">
        <v>1344665000</v>
      </c>
      <c r="M105" s="25">
        <v>1344665000</v>
      </c>
      <c r="N105" s="25">
        <v>1344665000</v>
      </c>
      <c r="O105" s="25">
        <v>1344665000</v>
      </c>
      <c r="P105" s="25">
        <v>1344665000</v>
      </c>
      <c r="Q105" s="25">
        <v>1344665000</v>
      </c>
      <c r="R105" s="25">
        <v>1344665000</v>
      </c>
      <c r="S105" s="25">
        <v>0</v>
      </c>
      <c r="T105" s="25">
        <v>0</v>
      </c>
      <c r="U105" s="25">
        <v>0</v>
      </c>
      <c r="V105" s="25">
        <v>0</v>
      </c>
      <c r="W105" s="25">
        <v>6450</v>
      </c>
      <c r="X105" s="25">
        <v>4.7967107504216002E-4</v>
      </c>
      <c r="Y105" s="25">
        <v>6450</v>
      </c>
      <c r="Z105" s="25">
        <v>4.7967107504216002E-4</v>
      </c>
      <c r="AA105" s="25">
        <v>6450</v>
      </c>
      <c r="AB105" s="25">
        <v>4.7967107504216002E-4</v>
      </c>
      <c r="AC105" s="25">
        <v>0</v>
      </c>
      <c r="AD105" s="25">
        <v>0</v>
      </c>
      <c r="AE105" s="25">
        <v>0</v>
      </c>
    </row>
    <row r="106" spans="1:31" x14ac:dyDescent="0.2">
      <c r="A106" s="38" t="s">
        <v>202</v>
      </c>
      <c r="B106" s="104" t="s">
        <v>74</v>
      </c>
      <c r="C106" s="25">
        <v>1381603201</v>
      </c>
      <c r="D106" s="25">
        <v>0</v>
      </c>
      <c r="E106" s="25">
        <v>0</v>
      </c>
      <c r="F106" s="25">
        <v>48472675</v>
      </c>
      <c r="G106" s="25">
        <v>85404426</v>
      </c>
      <c r="H106" s="25">
        <v>1344671450</v>
      </c>
      <c r="I106" s="25">
        <v>1344671450</v>
      </c>
      <c r="J106" s="25">
        <v>1344671450</v>
      </c>
      <c r="K106" s="25">
        <v>1344665000</v>
      </c>
      <c r="L106" s="25">
        <v>1344665000</v>
      </c>
      <c r="M106" s="25">
        <v>1344665000</v>
      </c>
      <c r="N106" s="25">
        <v>1344665000</v>
      </c>
      <c r="O106" s="25">
        <v>1344665000</v>
      </c>
      <c r="P106" s="25">
        <v>1344665000</v>
      </c>
      <c r="Q106" s="25">
        <v>1344665000</v>
      </c>
      <c r="R106" s="25">
        <v>1344665000</v>
      </c>
      <c r="S106" s="25">
        <v>0</v>
      </c>
      <c r="T106" s="25">
        <v>0</v>
      </c>
      <c r="U106" s="25">
        <v>0</v>
      </c>
      <c r="V106" s="25">
        <v>0</v>
      </c>
      <c r="W106" s="25">
        <v>6450</v>
      </c>
      <c r="X106" s="25">
        <v>4.7967107504216002E-4</v>
      </c>
      <c r="Y106" s="25">
        <v>6450</v>
      </c>
      <c r="Z106" s="25">
        <v>4.7967107504216002E-4</v>
      </c>
      <c r="AA106" s="25">
        <v>6450</v>
      </c>
      <c r="AB106" s="25">
        <v>4.7967107504216002E-4</v>
      </c>
      <c r="AC106" s="25">
        <v>0</v>
      </c>
      <c r="AD106" s="25">
        <v>0</v>
      </c>
      <c r="AE106" s="25">
        <v>0</v>
      </c>
    </row>
    <row r="107" spans="1:31" x14ac:dyDescent="0.2">
      <c r="A107" s="38" t="s">
        <v>203</v>
      </c>
      <c r="B107" s="104" t="s">
        <v>204</v>
      </c>
      <c r="C107" s="25">
        <v>971552267</v>
      </c>
      <c r="D107" s="25">
        <v>0</v>
      </c>
      <c r="E107" s="25">
        <v>0</v>
      </c>
      <c r="F107" s="25">
        <v>26000000</v>
      </c>
      <c r="G107" s="25">
        <v>40000000</v>
      </c>
      <c r="H107" s="25">
        <v>957552267</v>
      </c>
      <c r="I107" s="25">
        <v>957552267</v>
      </c>
      <c r="J107" s="25">
        <v>957552267</v>
      </c>
      <c r="K107" s="25">
        <v>956360084</v>
      </c>
      <c r="L107" s="25">
        <v>956360084</v>
      </c>
      <c r="M107" s="25">
        <v>956360084</v>
      </c>
      <c r="N107" s="25">
        <v>956360084</v>
      </c>
      <c r="O107" s="25">
        <v>956360084</v>
      </c>
      <c r="P107" s="25">
        <v>956360084</v>
      </c>
      <c r="Q107" s="25">
        <v>956304884</v>
      </c>
      <c r="R107" s="25">
        <v>956304884</v>
      </c>
      <c r="S107" s="25">
        <v>0</v>
      </c>
      <c r="T107" s="25">
        <v>0</v>
      </c>
      <c r="U107" s="25">
        <v>0</v>
      </c>
      <c r="V107" s="25">
        <v>0</v>
      </c>
      <c r="W107" s="25">
        <v>1192183</v>
      </c>
      <c r="X107" s="25">
        <v>0.124503177642208</v>
      </c>
      <c r="Y107" s="25">
        <v>1192183</v>
      </c>
      <c r="Z107" s="25">
        <v>0.124503177642208</v>
      </c>
      <c r="AA107" s="25">
        <v>1192183</v>
      </c>
      <c r="AB107" s="25">
        <v>0.124503177642208</v>
      </c>
      <c r="AC107" s="25">
        <v>0</v>
      </c>
      <c r="AD107" s="25">
        <v>0</v>
      </c>
      <c r="AE107" s="25">
        <v>55200</v>
      </c>
    </row>
    <row r="108" spans="1:31" x14ac:dyDescent="0.2">
      <c r="A108" s="38" t="s">
        <v>205</v>
      </c>
      <c r="B108" s="104" t="s">
        <v>74</v>
      </c>
      <c r="C108" s="25">
        <v>971552267</v>
      </c>
      <c r="D108" s="25">
        <v>0</v>
      </c>
      <c r="E108" s="25">
        <v>0</v>
      </c>
      <c r="F108" s="25">
        <v>26000000</v>
      </c>
      <c r="G108" s="25">
        <v>40000000</v>
      </c>
      <c r="H108" s="25">
        <v>957552267</v>
      </c>
      <c r="I108" s="25">
        <v>957552267</v>
      </c>
      <c r="J108" s="25">
        <v>957552267</v>
      </c>
      <c r="K108" s="25">
        <v>956360084</v>
      </c>
      <c r="L108" s="25">
        <v>956360084</v>
      </c>
      <c r="M108" s="25">
        <v>956360084</v>
      </c>
      <c r="N108" s="25">
        <v>956360084</v>
      </c>
      <c r="O108" s="25">
        <v>956360084</v>
      </c>
      <c r="P108" s="25">
        <v>956360084</v>
      </c>
      <c r="Q108" s="25">
        <v>956304884</v>
      </c>
      <c r="R108" s="25">
        <v>956304884</v>
      </c>
      <c r="S108" s="25">
        <v>0</v>
      </c>
      <c r="T108" s="25">
        <v>0</v>
      </c>
      <c r="U108" s="25">
        <v>0</v>
      </c>
      <c r="V108" s="25">
        <v>0</v>
      </c>
      <c r="W108" s="25">
        <v>1192183</v>
      </c>
      <c r="X108" s="25">
        <v>0.124503177642208</v>
      </c>
      <c r="Y108" s="25">
        <v>1192183</v>
      </c>
      <c r="Z108" s="25">
        <v>0.124503177642208</v>
      </c>
      <c r="AA108" s="25">
        <v>1192183</v>
      </c>
      <c r="AB108" s="25">
        <v>0.124503177642208</v>
      </c>
      <c r="AC108" s="25">
        <v>0</v>
      </c>
      <c r="AD108" s="25">
        <v>0</v>
      </c>
      <c r="AE108" s="25">
        <v>55200</v>
      </c>
    </row>
    <row r="109" spans="1:31" x14ac:dyDescent="0.2">
      <c r="A109" s="38" t="s">
        <v>206</v>
      </c>
      <c r="B109" s="104" t="s">
        <v>207</v>
      </c>
      <c r="C109" s="25">
        <v>200000000</v>
      </c>
      <c r="D109" s="25">
        <v>0</v>
      </c>
      <c r="E109" s="25">
        <v>0</v>
      </c>
      <c r="F109" s="25">
        <v>0</v>
      </c>
      <c r="G109" s="25">
        <v>42246200</v>
      </c>
      <c r="H109" s="25">
        <v>157753800</v>
      </c>
      <c r="I109" s="25">
        <v>157753800</v>
      </c>
      <c r="J109" s="25">
        <v>157753800</v>
      </c>
      <c r="K109" s="25">
        <v>131121800</v>
      </c>
      <c r="L109" s="25">
        <v>131121800</v>
      </c>
      <c r="M109" s="25">
        <v>131121800</v>
      </c>
      <c r="N109" s="25">
        <v>131121800</v>
      </c>
      <c r="O109" s="25">
        <v>131121800</v>
      </c>
      <c r="P109" s="25">
        <v>131121800</v>
      </c>
      <c r="Q109" s="25">
        <v>131121800</v>
      </c>
      <c r="R109" s="25">
        <v>131121800</v>
      </c>
      <c r="S109" s="25">
        <v>0</v>
      </c>
      <c r="T109" s="25">
        <v>0</v>
      </c>
      <c r="U109" s="25">
        <v>0</v>
      </c>
      <c r="V109" s="25">
        <v>0</v>
      </c>
      <c r="W109" s="25">
        <v>26632000</v>
      </c>
      <c r="X109" s="25">
        <v>16.882002208504602</v>
      </c>
      <c r="Y109" s="25">
        <v>26632000</v>
      </c>
      <c r="Z109" s="25">
        <v>16.882002208504602</v>
      </c>
      <c r="AA109" s="25">
        <v>26632000</v>
      </c>
      <c r="AB109" s="25">
        <v>16.882002208504602</v>
      </c>
      <c r="AC109" s="25">
        <v>0</v>
      </c>
      <c r="AD109" s="25">
        <v>0</v>
      </c>
      <c r="AE109" s="25">
        <v>0</v>
      </c>
    </row>
    <row r="110" spans="1:31" x14ac:dyDescent="0.2">
      <c r="A110" s="38" t="s">
        <v>208</v>
      </c>
      <c r="B110" s="104" t="s">
        <v>74</v>
      </c>
      <c r="C110" s="25">
        <v>200000000</v>
      </c>
      <c r="D110" s="25">
        <v>0</v>
      </c>
      <c r="E110" s="25">
        <v>0</v>
      </c>
      <c r="F110" s="25">
        <v>0</v>
      </c>
      <c r="G110" s="25">
        <v>42246200</v>
      </c>
      <c r="H110" s="25">
        <v>157753800</v>
      </c>
      <c r="I110" s="25">
        <v>157753800</v>
      </c>
      <c r="J110" s="25">
        <v>157753800</v>
      </c>
      <c r="K110" s="25">
        <v>131121800</v>
      </c>
      <c r="L110" s="25">
        <v>131121800</v>
      </c>
      <c r="M110" s="25">
        <v>131121800</v>
      </c>
      <c r="N110" s="25">
        <v>131121800</v>
      </c>
      <c r="O110" s="25">
        <v>131121800</v>
      </c>
      <c r="P110" s="25">
        <v>131121800</v>
      </c>
      <c r="Q110" s="25">
        <v>131121800</v>
      </c>
      <c r="R110" s="25">
        <v>131121800</v>
      </c>
      <c r="S110" s="25">
        <v>0</v>
      </c>
      <c r="T110" s="25">
        <v>0</v>
      </c>
      <c r="U110" s="25">
        <v>0</v>
      </c>
      <c r="V110" s="25">
        <v>0</v>
      </c>
      <c r="W110" s="25">
        <v>26632000</v>
      </c>
      <c r="X110" s="25">
        <v>16.882002208504602</v>
      </c>
      <c r="Y110" s="25">
        <v>26632000</v>
      </c>
      <c r="Z110" s="25">
        <v>16.882002208504602</v>
      </c>
      <c r="AA110" s="25">
        <v>26632000</v>
      </c>
      <c r="AB110" s="25">
        <v>16.882002208504602</v>
      </c>
      <c r="AC110" s="25">
        <v>0</v>
      </c>
      <c r="AD110" s="25">
        <v>0</v>
      </c>
      <c r="AE110" s="25">
        <v>0</v>
      </c>
    </row>
    <row r="111" spans="1:31" x14ac:dyDescent="0.2">
      <c r="A111" s="38" t="s">
        <v>209</v>
      </c>
      <c r="B111" s="104" t="s">
        <v>210</v>
      </c>
      <c r="C111" s="25">
        <v>66664739</v>
      </c>
      <c r="D111" s="25">
        <v>0</v>
      </c>
      <c r="E111" s="25">
        <v>0</v>
      </c>
      <c r="F111" s="25">
        <v>0</v>
      </c>
      <c r="G111" s="25">
        <v>0</v>
      </c>
      <c r="H111" s="25">
        <v>66664739</v>
      </c>
      <c r="I111" s="25">
        <v>66664739</v>
      </c>
      <c r="J111" s="25">
        <v>66664739</v>
      </c>
      <c r="K111" s="25">
        <v>62351600</v>
      </c>
      <c r="L111" s="25">
        <v>62351600</v>
      </c>
      <c r="M111" s="25">
        <v>62351600</v>
      </c>
      <c r="N111" s="25">
        <v>62351600</v>
      </c>
      <c r="O111" s="25">
        <v>62351600</v>
      </c>
      <c r="P111" s="25">
        <v>62351600</v>
      </c>
      <c r="Q111" s="25">
        <v>62351600</v>
      </c>
      <c r="R111" s="25">
        <v>62351600</v>
      </c>
      <c r="S111" s="25">
        <v>0</v>
      </c>
      <c r="T111" s="25">
        <v>0</v>
      </c>
      <c r="U111" s="25">
        <v>0</v>
      </c>
      <c r="V111" s="25">
        <v>0</v>
      </c>
      <c r="W111" s="25">
        <v>4313139</v>
      </c>
      <c r="X111" s="25">
        <v>6.4698955770306092</v>
      </c>
      <c r="Y111" s="25">
        <v>4313139</v>
      </c>
      <c r="Z111" s="25">
        <v>6.4698955770306092</v>
      </c>
      <c r="AA111" s="25">
        <v>4313139</v>
      </c>
      <c r="AB111" s="25">
        <v>6.4698955770306092</v>
      </c>
      <c r="AC111" s="25">
        <v>0</v>
      </c>
      <c r="AD111" s="25">
        <v>0</v>
      </c>
      <c r="AE111" s="25">
        <v>0</v>
      </c>
    </row>
    <row r="112" spans="1:31" x14ac:dyDescent="0.2">
      <c r="A112" s="38" t="s">
        <v>211</v>
      </c>
      <c r="B112" s="104" t="s">
        <v>74</v>
      </c>
      <c r="C112" s="25">
        <v>66664739</v>
      </c>
      <c r="D112" s="25">
        <v>0</v>
      </c>
      <c r="E112" s="25">
        <v>0</v>
      </c>
      <c r="F112" s="25">
        <v>0</v>
      </c>
      <c r="G112" s="25">
        <v>0</v>
      </c>
      <c r="H112" s="25">
        <v>66664739</v>
      </c>
      <c r="I112" s="25">
        <v>66664739</v>
      </c>
      <c r="J112" s="25">
        <v>66664739</v>
      </c>
      <c r="K112" s="25">
        <v>62351600</v>
      </c>
      <c r="L112" s="25">
        <v>62351600</v>
      </c>
      <c r="M112" s="25">
        <v>62351600</v>
      </c>
      <c r="N112" s="25">
        <v>62351600</v>
      </c>
      <c r="O112" s="25">
        <v>62351600</v>
      </c>
      <c r="P112" s="25">
        <v>62351600</v>
      </c>
      <c r="Q112" s="25">
        <v>62351600</v>
      </c>
      <c r="R112" s="25">
        <v>62351600</v>
      </c>
      <c r="S112" s="25">
        <v>0</v>
      </c>
      <c r="T112" s="25">
        <v>0</v>
      </c>
      <c r="U112" s="25">
        <v>0</v>
      </c>
      <c r="V112" s="25">
        <v>0</v>
      </c>
      <c r="W112" s="25">
        <v>4313139</v>
      </c>
      <c r="X112" s="25">
        <v>6.4698955770306092</v>
      </c>
      <c r="Y112" s="25">
        <v>4313139</v>
      </c>
      <c r="Z112" s="25">
        <v>6.4698955770306092</v>
      </c>
      <c r="AA112" s="25">
        <v>4313139</v>
      </c>
      <c r="AB112" s="25">
        <v>6.4698955770306092</v>
      </c>
      <c r="AC112" s="25">
        <v>0</v>
      </c>
      <c r="AD112" s="25">
        <v>0</v>
      </c>
      <c r="AE112" s="25">
        <v>0</v>
      </c>
    </row>
    <row r="113" spans="1:31" x14ac:dyDescent="0.2">
      <c r="A113" s="38" t="s">
        <v>212</v>
      </c>
      <c r="B113" s="104" t="s">
        <v>213</v>
      </c>
      <c r="C113" s="25">
        <v>70000000</v>
      </c>
      <c r="D113" s="25">
        <v>0</v>
      </c>
      <c r="E113" s="25">
        <v>0</v>
      </c>
      <c r="F113" s="25">
        <v>0</v>
      </c>
      <c r="G113" s="25">
        <v>0</v>
      </c>
      <c r="H113" s="25">
        <v>70000000</v>
      </c>
      <c r="I113" s="25">
        <v>70000000</v>
      </c>
      <c r="J113" s="25">
        <v>70000000</v>
      </c>
      <c r="K113" s="25">
        <v>16888900</v>
      </c>
      <c r="L113" s="25">
        <v>16888900</v>
      </c>
      <c r="M113" s="25">
        <v>16888900</v>
      </c>
      <c r="N113" s="25">
        <v>16888900</v>
      </c>
      <c r="O113" s="25">
        <v>16888900</v>
      </c>
      <c r="P113" s="25">
        <v>16888900</v>
      </c>
      <c r="Q113" s="25">
        <v>16888900</v>
      </c>
      <c r="R113" s="25">
        <v>16888900</v>
      </c>
      <c r="S113" s="25">
        <v>0</v>
      </c>
      <c r="T113" s="25">
        <v>0</v>
      </c>
      <c r="U113" s="25">
        <v>0</v>
      </c>
      <c r="V113" s="25">
        <v>0</v>
      </c>
      <c r="W113" s="25">
        <v>53111100</v>
      </c>
      <c r="X113" s="25">
        <v>75.873000000000005</v>
      </c>
      <c r="Y113" s="25">
        <v>53111100</v>
      </c>
      <c r="Z113" s="25">
        <v>75.873000000000005</v>
      </c>
      <c r="AA113" s="25">
        <v>53111100</v>
      </c>
      <c r="AB113" s="25">
        <v>75.873000000000005</v>
      </c>
      <c r="AC113" s="25">
        <v>0</v>
      </c>
      <c r="AD113" s="25">
        <v>0</v>
      </c>
      <c r="AE113" s="25">
        <v>0</v>
      </c>
    </row>
    <row r="114" spans="1:31" x14ac:dyDescent="0.2">
      <c r="A114" s="38" t="s">
        <v>214</v>
      </c>
      <c r="B114" s="104" t="s">
        <v>74</v>
      </c>
      <c r="C114" s="25">
        <v>70000000</v>
      </c>
      <c r="D114" s="25">
        <v>0</v>
      </c>
      <c r="E114" s="25">
        <v>0</v>
      </c>
      <c r="F114" s="25">
        <v>0</v>
      </c>
      <c r="G114" s="25">
        <v>0</v>
      </c>
      <c r="H114" s="25">
        <v>70000000</v>
      </c>
      <c r="I114" s="25">
        <v>70000000</v>
      </c>
      <c r="J114" s="25">
        <v>70000000</v>
      </c>
      <c r="K114" s="25">
        <v>16888900</v>
      </c>
      <c r="L114" s="25">
        <v>16888900</v>
      </c>
      <c r="M114" s="25">
        <v>16888900</v>
      </c>
      <c r="N114" s="25">
        <v>16888900</v>
      </c>
      <c r="O114" s="25">
        <v>16888900</v>
      </c>
      <c r="P114" s="25">
        <v>16888900</v>
      </c>
      <c r="Q114" s="25">
        <v>16888900</v>
      </c>
      <c r="R114" s="25">
        <v>16888900</v>
      </c>
      <c r="S114" s="25">
        <v>0</v>
      </c>
      <c r="T114" s="25">
        <v>0</v>
      </c>
      <c r="U114" s="25">
        <v>0</v>
      </c>
      <c r="V114" s="25">
        <v>0</v>
      </c>
      <c r="W114" s="25">
        <v>53111100</v>
      </c>
      <c r="X114" s="25">
        <v>75.873000000000005</v>
      </c>
      <c r="Y114" s="25">
        <v>53111100</v>
      </c>
      <c r="Z114" s="25">
        <v>75.873000000000005</v>
      </c>
      <c r="AA114" s="25">
        <v>53111100</v>
      </c>
      <c r="AB114" s="25">
        <v>75.873000000000005</v>
      </c>
      <c r="AC114" s="25">
        <v>0</v>
      </c>
      <c r="AD114" s="25">
        <v>0</v>
      </c>
      <c r="AE114" s="25">
        <v>0</v>
      </c>
    </row>
    <row r="115" spans="1:31" ht="25.5" x14ac:dyDescent="0.2">
      <c r="A115" s="38" t="s">
        <v>215</v>
      </c>
      <c r="B115" s="104" t="s">
        <v>216</v>
      </c>
      <c r="C115" s="25">
        <v>1028702400</v>
      </c>
      <c r="D115" s="25">
        <v>0</v>
      </c>
      <c r="E115" s="25">
        <v>0</v>
      </c>
      <c r="F115" s="25">
        <v>2300000</v>
      </c>
      <c r="G115" s="25">
        <v>32349374</v>
      </c>
      <c r="H115" s="25">
        <v>998653026</v>
      </c>
      <c r="I115" s="25">
        <v>998653026</v>
      </c>
      <c r="J115" s="25">
        <v>998653026</v>
      </c>
      <c r="K115" s="25">
        <v>967991600</v>
      </c>
      <c r="L115" s="25">
        <v>967991600</v>
      </c>
      <c r="M115" s="25">
        <v>967991600</v>
      </c>
      <c r="N115" s="25">
        <v>967991600</v>
      </c>
      <c r="O115" s="25">
        <v>967991600</v>
      </c>
      <c r="P115" s="25">
        <v>967991600</v>
      </c>
      <c r="Q115" s="25">
        <v>967991600</v>
      </c>
      <c r="R115" s="25">
        <v>967991600</v>
      </c>
      <c r="S115" s="25">
        <v>0</v>
      </c>
      <c r="T115" s="25">
        <v>0</v>
      </c>
      <c r="U115" s="25">
        <v>0</v>
      </c>
      <c r="V115" s="25">
        <v>0</v>
      </c>
      <c r="W115" s="25">
        <v>30661426</v>
      </c>
      <c r="X115" s="25">
        <v>3.07027818488781</v>
      </c>
      <c r="Y115" s="25">
        <v>30661426</v>
      </c>
      <c r="Z115" s="25">
        <v>3.07027818488781</v>
      </c>
      <c r="AA115" s="25">
        <v>30661426</v>
      </c>
      <c r="AB115" s="25">
        <v>3.07027818488781</v>
      </c>
      <c r="AC115" s="25">
        <v>0</v>
      </c>
      <c r="AD115" s="25">
        <v>0</v>
      </c>
      <c r="AE115" s="25">
        <v>0</v>
      </c>
    </row>
    <row r="116" spans="1:31" x14ac:dyDescent="0.2">
      <c r="A116" s="38" t="s">
        <v>217</v>
      </c>
      <c r="B116" s="104" t="s">
        <v>218</v>
      </c>
      <c r="C116" s="25">
        <v>342900800</v>
      </c>
      <c r="D116" s="25">
        <v>0</v>
      </c>
      <c r="E116" s="25">
        <v>0</v>
      </c>
      <c r="F116" s="25">
        <v>2300000</v>
      </c>
      <c r="G116" s="25">
        <v>22594400</v>
      </c>
      <c r="H116" s="25">
        <v>322606400</v>
      </c>
      <c r="I116" s="25">
        <v>322606400</v>
      </c>
      <c r="J116" s="25">
        <v>322606400</v>
      </c>
      <c r="K116" s="25">
        <v>322606400</v>
      </c>
      <c r="L116" s="25">
        <v>322606400</v>
      </c>
      <c r="M116" s="25">
        <v>322606400</v>
      </c>
      <c r="N116" s="25">
        <v>322606400</v>
      </c>
      <c r="O116" s="25">
        <v>322606400</v>
      </c>
      <c r="P116" s="25">
        <v>322606400</v>
      </c>
      <c r="Q116" s="25">
        <v>322606400</v>
      </c>
      <c r="R116" s="25">
        <v>322606400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</row>
    <row r="117" spans="1:31" x14ac:dyDescent="0.2">
      <c r="A117" s="38" t="s">
        <v>219</v>
      </c>
      <c r="B117" s="104" t="s">
        <v>74</v>
      </c>
      <c r="C117" s="25">
        <v>342900800</v>
      </c>
      <c r="D117" s="25">
        <v>0</v>
      </c>
      <c r="E117" s="25">
        <v>0</v>
      </c>
      <c r="F117" s="25">
        <v>2300000</v>
      </c>
      <c r="G117" s="25">
        <v>22594400</v>
      </c>
      <c r="H117" s="25">
        <v>322606400</v>
      </c>
      <c r="I117" s="25">
        <v>322606400</v>
      </c>
      <c r="J117" s="25">
        <v>322606400</v>
      </c>
      <c r="K117" s="25">
        <v>322606400</v>
      </c>
      <c r="L117" s="25">
        <v>322606400</v>
      </c>
      <c r="M117" s="25">
        <v>322606400</v>
      </c>
      <c r="N117" s="25">
        <v>322606400</v>
      </c>
      <c r="O117" s="25">
        <v>322606400</v>
      </c>
      <c r="P117" s="25">
        <v>322606400</v>
      </c>
      <c r="Q117" s="25">
        <v>322606400</v>
      </c>
      <c r="R117" s="25">
        <v>322606400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</row>
    <row r="118" spans="1:31" x14ac:dyDescent="0.2">
      <c r="A118" s="38" t="s">
        <v>220</v>
      </c>
      <c r="B118" s="104" t="s">
        <v>221</v>
      </c>
      <c r="C118" s="25">
        <v>57150133</v>
      </c>
      <c r="D118" s="25">
        <v>0</v>
      </c>
      <c r="E118" s="25">
        <v>0</v>
      </c>
      <c r="F118" s="25">
        <v>0</v>
      </c>
      <c r="G118" s="25">
        <v>0</v>
      </c>
      <c r="H118" s="25">
        <v>57150133</v>
      </c>
      <c r="I118" s="25">
        <v>57150133</v>
      </c>
      <c r="J118" s="25">
        <v>57150133</v>
      </c>
      <c r="K118" s="25">
        <v>53884700</v>
      </c>
      <c r="L118" s="25">
        <v>53884700</v>
      </c>
      <c r="M118" s="25">
        <v>53884700</v>
      </c>
      <c r="N118" s="25">
        <v>53884700</v>
      </c>
      <c r="O118" s="25">
        <v>53884700</v>
      </c>
      <c r="P118" s="25">
        <v>53884700</v>
      </c>
      <c r="Q118" s="25">
        <v>53884700</v>
      </c>
      <c r="R118" s="25">
        <v>53884700</v>
      </c>
      <c r="S118" s="25">
        <v>0</v>
      </c>
      <c r="T118" s="25">
        <v>0</v>
      </c>
      <c r="U118" s="25">
        <v>0</v>
      </c>
      <c r="V118" s="25">
        <v>0</v>
      </c>
      <c r="W118" s="25">
        <v>3265433</v>
      </c>
      <c r="X118" s="25">
        <v>5.7137802286479396</v>
      </c>
      <c r="Y118" s="25">
        <v>3265433</v>
      </c>
      <c r="Z118" s="25">
        <v>5.7137802286479396</v>
      </c>
      <c r="AA118" s="25">
        <v>3265433</v>
      </c>
      <c r="AB118" s="25">
        <v>5.7137802286479396</v>
      </c>
      <c r="AC118" s="25">
        <v>0</v>
      </c>
      <c r="AD118" s="25">
        <v>0</v>
      </c>
      <c r="AE118" s="25">
        <v>0</v>
      </c>
    </row>
    <row r="119" spans="1:31" x14ac:dyDescent="0.2">
      <c r="A119" s="38" t="s">
        <v>222</v>
      </c>
      <c r="B119" s="104" t="s">
        <v>74</v>
      </c>
      <c r="C119" s="25">
        <v>57150133</v>
      </c>
      <c r="D119" s="25">
        <v>0</v>
      </c>
      <c r="E119" s="25">
        <v>0</v>
      </c>
      <c r="F119" s="25">
        <v>0</v>
      </c>
      <c r="G119" s="25">
        <v>0</v>
      </c>
      <c r="H119" s="25">
        <v>57150133</v>
      </c>
      <c r="I119" s="25">
        <v>57150133</v>
      </c>
      <c r="J119" s="25">
        <v>57150133</v>
      </c>
      <c r="K119" s="25">
        <v>53884700</v>
      </c>
      <c r="L119" s="25">
        <v>53884700</v>
      </c>
      <c r="M119" s="25">
        <v>53884700</v>
      </c>
      <c r="N119" s="25">
        <v>53884700</v>
      </c>
      <c r="O119" s="25">
        <v>53884700</v>
      </c>
      <c r="P119" s="25">
        <v>53884700</v>
      </c>
      <c r="Q119" s="25">
        <v>53884700</v>
      </c>
      <c r="R119" s="25">
        <v>53884700</v>
      </c>
      <c r="S119" s="25">
        <v>0</v>
      </c>
      <c r="T119" s="25">
        <v>0</v>
      </c>
      <c r="U119" s="25">
        <v>0</v>
      </c>
      <c r="V119" s="25">
        <v>0</v>
      </c>
      <c r="W119" s="25">
        <v>3265433</v>
      </c>
      <c r="X119" s="25">
        <v>5.7137802286479396</v>
      </c>
      <c r="Y119" s="25">
        <v>3265433</v>
      </c>
      <c r="Z119" s="25">
        <v>5.7137802286479396</v>
      </c>
      <c r="AA119" s="25">
        <v>3265433</v>
      </c>
      <c r="AB119" s="25">
        <v>5.7137802286479396</v>
      </c>
      <c r="AC119" s="25">
        <v>0</v>
      </c>
      <c r="AD119" s="25">
        <v>0</v>
      </c>
      <c r="AE119" s="25">
        <v>0</v>
      </c>
    </row>
    <row r="120" spans="1:31" x14ac:dyDescent="0.2">
      <c r="A120" s="38" t="s">
        <v>223</v>
      </c>
      <c r="B120" s="104" t="s">
        <v>224</v>
      </c>
      <c r="C120" s="25">
        <v>57150133</v>
      </c>
      <c r="D120" s="25">
        <v>0</v>
      </c>
      <c r="E120" s="25">
        <v>0</v>
      </c>
      <c r="F120" s="25">
        <v>0</v>
      </c>
      <c r="G120" s="25">
        <v>0</v>
      </c>
      <c r="H120" s="25">
        <v>57150133</v>
      </c>
      <c r="I120" s="25">
        <v>57150133</v>
      </c>
      <c r="J120" s="25">
        <v>57150133</v>
      </c>
      <c r="K120" s="25">
        <v>53884700</v>
      </c>
      <c r="L120" s="25">
        <v>53884700</v>
      </c>
      <c r="M120" s="25">
        <v>53884700</v>
      </c>
      <c r="N120" s="25">
        <v>53884700</v>
      </c>
      <c r="O120" s="25">
        <v>53884700</v>
      </c>
      <c r="P120" s="25">
        <v>53884700</v>
      </c>
      <c r="Q120" s="25">
        <v>53884700</v>
      </c>
      <c r="R120" s="25">
        <v>53884700</v>
      </c>
      <c r="S120" s="25">
        <v>0</v>
      </c>
      <c r="T120" s="25">
        <v>0</v>
      </c>
      <c r="U120" s="25">
        <v>0</v>
      </c>
      <c r="V120" s="25">
        <v>0</v>
      </c>
      <c r="W120" s="25">
        <v>3265433</v>
      </c>
      <c r="X120" s="25">
        <v>5.7137802286479396</v>
      </c>
      <c r="Y120" s="25">
        <v>3265433</v>
      </c>
      <c r="Z120" s="25">
        <v>5.7137802286479396</v>
      </c>
      <c r="AA120" s="25">
        <v>3265433</v>
      </c>
      <c r="AB120" s="25">
        <v>5.7137802286479396</v>
      </c>
      <c r="AC120" s="25">
        <v>0</v>
      </c>
      <c r="AD120" s="25">
        <v>0</v>
      </c>
      <c r="AE120" s="25">
        <v>0</v>
      </c>
    </row>
    <row r="121" spans="1:31" x14ac:dyDescent="0.2">
      <c r="A121" s="38" t="s">
        <v>225</v>
      </c>
      <c r="B121" s="104" t="s">
        <v>74</v>
      </c>
      <c r="C121" s="25">
        <v>57150133</v>
      </c>
      <c r="D121" s="25">
        <v>0</v>
      </c>
      <c r="E121" s="25">
        <v>0</v>
      </c>
      <c r="F121" s="25">
        <v>0</v>
      </c>
      <c r="G121" s="25">
        <v>0</v>
      </c>
      <c r="H121" s="25">
        <v>57150133</v>
      </c>
      <c r="I121" s="25">
        <v>57150133</v>
      </c>
      <c r="J121" s="25">
        <v>57150133</v>
      </c>
      <c r="K121" s="25">
        <v>53884700</v>
      </c>
      <c r="L121" s="25">
        <v>53884700</v>
      </c>
      <c r="M121" s="25">
        <v>53884700</v>
      </c>
      <c r="N121" s="25">
        <v>53884700</v>
      </c>
      <c r="O121" s="25">
        <v>53884700</v>
      </c>
      <c r="P121" s="25">
        <v>53884700</v>
      </c>
      <c r="Q121" s="25">
        <v>53884700</v>
      </c>
      <c r="R121" s="25">
        <v>53884700</v>
      </c>
      <c r="S121" s="25">
        <v>0</v>
      </c>
      <c r="T121" s="25">
        <v>0</v>
      </c>
      <c r="U121" s="25">
        <v>0</v>
      </c>
      <c r="V121" s="25">
        <v>0</v>
      </c>
      <c r="W121" s="25">
        <v>3265433</v>
      </c>
      <c r="X121" s="25">
        <v>5.7137802286479396</v>
      </c>
      <c r="Y121" s="25">
        <v>3265433</v>
      </c>
      <c r="Z121" s="25">
        <v>5.7137802286479396</v>
      </c>
      <c r="AA121" s="25">
        <v>3265433</v>
      </c>
      <c r="AB121" s="25">
        <v>5.7137802286479396</v>
      </c>
      <c r="AC121" s="25">
        <v>0</v>
      </c>
      <c r="AD121" s="25">
        <v>0</v>
      </c>
      <c r="AE121" s="25">
        <v>0</v>
      </c>
    </row>
    <row r="122" spans="1:31" x14ac:dyDescent="0.2">
      <c r="A122" s="38" t="s">
        <v>226</v>
      </c>
      <c r="B122" s="104" t="s">
        <v>227</v>
      </c>
      <c r="C122" s="25">
        <v>114300267</v>
      </c>
      <c r="D122" s="25">
        <v>0</v>
      </c>
      <c r="E122" s="25">
        <v>0</v>
      </c>
      <c r="F122" s="25">
        <v>0</v>
      </c>
      <c r="G122" s="25">
        <v>0</v>
      </c>
      <c r="H122" s="25">
        <v>114300267</v>
      </c>
      <c r="I122" s="25">
        <v>114300267</v>
      </c>
      <c r="J122" s="25">
        <v>114300267</v>
      </c>
      <c r="K122" s="25">
        <v>107655400</v>
      </c>
      <c r="L122" s="25">
        <v>107655400</v>
      </c>
      <c r="M122" s="25">
        <v>107655400</v>
      </c>
      <c r="N122" s="25">
        <v>107655400</v>
      </c>
      <c r="O122" s="25">
        <v>107655400</v>
      </c>
      <c r="P122" s="25">
        <v>107655400</v>
      </c>
      <c r="Q122" s="25">
        <v>107655400</v>
      </c>
      <c r="R122" s="25">
        <v>107655400</v>
      </c>
      <c r="S122" s="25">
        <v>0</v>
      </c>
      <c r="T122" s="25">
        <v>0</v>
      </c>
      <c r="U122" s="25">
        <v>0</v>
      </c>
      <c r="V122" s="25">
        <v>0</v>
      </c>
      <c r="W122" s="25">
        <v>6644867</v>
      </c>
      <c r="X122" s="25">
        <v>5.8135183533735795</v>
      </c>
      <c r="Y122" s="25">
        <v>6644867</v>
      </c>
      <c r="Z122" s="25">
        <v>5.8135183533735795</v>
      </c>
      <c r="AA122" s="25">
        <v>6644867</v>
      </c>
      <c r="AB122" s="25">
        <v>5.8135183533735795</v>
      </c>
      <c r="AC122" s="25">
        <v>0</v>
      </c>
      <c r="AD122" s="25">
        <v>0</v>
      </c>
      <c r="AE122" s="25">
        <v>0</v>
      </c>
    </row>
    <row r="123" spans="1:31" x14ac:dyDescent="0.2">
      <c r="A123" s="38" t="s">
        <v>228</v>
      </c>
      <c r="B123" s="104" t="s">
        <v>74</v>
      </c>
      <c r="C123" s="25">
        <v>114300267</v>
      </c>
      <c r="D123" s="25">
        <v>0</v>
      </c>
      <c r="E123" s="25">
        <v>0</v>
      </c>
      <c r="F123" s="25">
        <v>0</v>
      </c>
      <c r="G123" s="25">
        <v>0</v>
      </c>
      <c r="H123" s="25">
        <v>114300267</v>
      </c>
      <c r="I123" s="25">
        <v>114300267</v>
      </c>
      <c r="J123" s="25">
        <v>114300267</v>
      </c>
      <c r="K123" s="25">
        <v>107655400</v>
      </c>
      <c r="L123" s="25">
        <v>107655400</v>
      </c>
      <c r="M123" s="25">
        <v>107655400</v>
      </c>
      <c r="N123" s="25">
        <v>107655400</v>
      </c>
      <c r="O123" s="25">
        <v>107655400</v>
      </c>
      <c r="P123" s="25">
        <v>107655400</v>
      </c>
      <c r="Q123" s="25">
        <v>107655400</v>
      </c>
      <c r="R123" s="25">
        <v>107655400</v>
      </c>
      <c r="S123" s="25">
        <v>0</v>
      </c>
      <c r="T123" s="25">
        <v>0</v>
      </c>
      <c r="U123" s="25">
        <v>0</v>
      </c>
      <c r="V123" s="25">
        <v>0</v>
      </c>
      <c r="W123" s="25">
        <v>6644867</v>
      </c>
      <c r="X123" s="25">
        <v>5.8135183533735795</v>
      </c>
      <c r="Y123" s="25">
        <v>6644867</v>
      </c>
      <c r="Z123" s="25">
        <v>5.8135183533735795</v>
      </c>
      <c r="AA123" s="25">
        <v>6644867</v>
      </c>
      <c r="AB123" s="25">
        <v>5.8135183533735795</v>
      </c>
      <c r="AC123" s="25">
        <v>0</v>
      </c>
      <c r="AD123" s="25">
        <v>0</v>
      </c>
      <c r="AE123" s="25">
        <v>0</v>
      </c>
    </row>
    <row r="124" spans="1:31" x14ac:dyDescent="0.2">
      <c r="A124" s="38" t="s">
        <v>229</v>
      </c>
      <c r="B124" s="104" t="s">
        <v>230</v>
      </c>
      <c r="C124" s="25">
        <v>457201067</v>
      </c>
      <c r="D124" s="25">
        <v>0</v>
      </c>
      <c r="E124" s="25">
        <v>0</v>
      </c>
      <c r="F124" s="25">
        <v>0</v>
      </c>
      <c r="G124" s="25">
        <v>9754974</v>
      </c>
      <c r="H124" s="25">
        <v>447446093</v>
      </c>
      <c r="I124" s="25">
        <v>447446093</v>
      </c>
      <c r="J124" s="25">
        <v>447446093</v>
      </c>
      <c r="K124" s="25">
        <v>429960400</v>
      </c>
      <c r="L124" s="25">
        <v>429960400</v>
      </c>
      <c r="M124" s="25">
        <v>429960400</v>
      </c>
      <c r="N124" s="25">
        <v>429960400</v>
      </c>
      <c r="O124" s="25">
        <v>429960400</v>
      </c>
      <c r="P124" s="25">
        <v>429960400</v>
      </c>
      <c r="Q124" s="25">
        <v>429960400</v>
      </c>
      <c r="R124" s="25">
        <v>429960400</v>
      </c>
      <c r="S124" s="25">
        <v>0</v>
      </c>
      <c r="T124" s="25">
        <v>0</v>
      </c>
      <c r="U124" s="25">
        <v>0</v>
      </c>
      <c r="V124" s="25">
        <v>0</v>
      </c>
      <c r="W124" s="25">
        <v>17485693</v>
      </c>
      <c r="X124" s="25">
        <v>3.9078881844209099</v>
      </c>
      <c r="Y124" s="25">
        <v>17485693</v>
      </c>
      <c r="Z124" s="25">
        <v>3.9078881844209099</v>
      </c>
      <c r="AA124" s="25">
        <v>17485693</v>
      </c>
      <c r="AB124" s="25">
        <v>3.9078881844209099</v>
      </c>
      <c r="AC124" s="25">
        <v>0</v>
      </c>
      <c r="AD124" s="25">
        <v>0</v>
      </c>
      <c r="AE124" s="25">
        <v>0</v>
      </c>
    </row>
    <row r="125" spans="1:31" x14ac:dyDescent="0.2">
      <c r="A125" s="38" t="s">
        <v>231</v>
      </c>
      <c r="B125" s="104" t="s">
        <v>74</v>
      </c>
      <c r="C125" s="25">
        <v>457201067</v>
      </c>
      <c r="D125" s="25">
        <v>0</v>
      </c>
      <c r="E125" s="25">
        <v>0</v>
      </c>
      <c r="F125" s="25">
        <v>0</v>
      </c>
      <c r="G125" s="25">
        <v>9754974</v>
      </c>
      <c r="H125" s="25">
        <v>447446093</v>
      </c>
      <c r="I125" s="25">
        <v>447446093</v>
      </c>
      <c r="J125" s="25">
        <v>447446093</v>
      </c>
      <c r="K125" s="25">
        <v>429960400</v>
      </c>
      <c r="L125" s="25">
        <v>429960400</v>
      </c>
      <c r="M125" s="25">
        <v>429960400</v>
      </c>
      <c r="N125" s="25">
        <v>429960400</v>
      </c>
      <c r="O125" s="25">
        <v>429960400</v>
      </c>
      <c r="P125" s="25">
        <v>429960400</v>
      </c>
      <c r="Q125" s="25">
        <v>429960400</v>
      </c>
      <c r="R125" s="25">
        <v>429960400</v>
      </c>
      <c r="S125" s="25">
        <v>0</v>
      </c>
      <c r="T125" s="25">
        <v>0</v>
      </c>
      <c r="U125" s="25">
        <v>0</v>
      </c>
      <c r="V125" s="25">
        <v>0</v>
      </c>
      <c r="W125" s="25">
        <v>17485693</v>
      </c>
      <c r="X125" s="25">
        <v>3.9078881844209099</v>
      </c>
      <c r="Y125" s="25">
        <v>17485693</v>
      </c>
      <c r="Z125" s="25">
        <v>3.9078881844209099</v>
      </c>
      <c r="AA125" s="25">
        <v>17485693</v>
      </c>
      <c r="AB125" s="25">
        <v>3.9078881844209099</v>
      </c>
      <c r="AC125" s="25">
        <v>0</v>
      </c>
      <c r="AD125" s="25">
        <v>0</v>
      </c>
      <c r="AE125" s="25">
        <v>0</v>
      </c>
    </row>
    <row r="126" spans="1:31" x14ac:dyDescent="0.2">
      <c r="A126" s="38" t="s">
        <v>232</v>
      </c>
      <c r="B126" s="104" t="s">
        <v>233</v>
      </c>
      <c r="C126" s="25">
        <v>5928000000</v>
      </c>
      <c r="D126" s="25">
        <v>0</v>
      </c>
      <c r="E126" s="25">
        <v>0</v>
      </c>
      <c r="F126" s="25">
        <v>0</v>
      </c>
      <c r="G126" s="25">
        <v>4793034080.7799997</v>
      </c>
      <c r="H126" s="25">
        <v>1134965919.22</v>
      </c>
      <c r="I126" s="25">
        <v>1134965919.22</v>
      </c>
      <c r="J126" s="25">
        <v>1134965919.22</v>
      </c>
      <c r="K126" s="25">
        <v>564805418.55999994</v>
      </c>
      <c r="L126" s="25">
        <v>564805418.55999994</v>
      </c>
      <c r="M126" s="25">
        <v>564805418.55999994</v>
      </c>
      <c r="N126" s="25">
        <v>564805418.55999994</v>
      </c>
      <c r="O126" s="25">
        <v>564805418.55999994</v>
      </c>
      <c r="P126" s="25">
        <v>564805418.55999994</v>
      </c>
      <c r="Q126" s="25">
        <v>564805418.55999994</v>
      </c>
      <c r="R126" s="25">
        <v>564805418.55999994</v>
      </c>
      <c r="S126" s="25">
        <v>0</v>
      </c>
      <c r="T126" s="25">
        <v>0</v>
      </c>
      <c r="U126" s="25">
        <v>0</v>
      </c>
      <c r="V126" s="25">
        <v>0</v>
      </c>
      <c r="W126" s="25">
        <v>570160500.65999997</v>
      </c>
      <c r="X126" s="25">
        <v>50.2359137842518</v>
      </c>
      <c r="Y126" s="25">
        <v>570160500.65999997</v>
      </c>
      <c r="Z126" s="25">
        <v>50.2359137842518</v>
      </c>
      <c r="AA126" s="25">
        <v>570160500.65999997</v>
      </c>
      <c r="AB126" s="25">
        <v>50.2359137842518</v>
      </c>
      <c r="AC126" s="25">
        <v>0</v>
      </c>
      <c r="AD126" s="25">
        <v>0</v>
      </c>
      <c r="AE126" s="25">
        <v>0</v>
      </c>
    </row>
    <row r="127" spans="1:31" x14ac:dyDescent="0.2">
      <c r="A127" s="38" t="s">
        <v>234</v>
      </c>
      <c r="B127" s="104" t="s">
        <v>235</v>
      </c>
      <c r="C127" s="25">
        <v>5628000000</v>
      </c>
      <c r="D127" s="25">
        <v>0</v>
      </c>
      <c r="E127" s="25">
        <v>0</v>
      </c>
      <c r="F127" s="25">
        <v>0</v>
      </c>
      <c r="G127" s="25">
        <v>4793034080.7799997</v>
      </c>
      <c r="H127" s="25">
        <v>834965919.22000003</v>
      </c>
      <c r="I127" s="25">
        <v>834965919.22000003</v>
      </c>
      <c r="J127" s="25">
        <v>834965919.22000003</v>
      </c>
      <c r="K127" s="25">
        <v>564805418.55999994</v>
      </c>
      <c r="L127" s="25">
        <v>564805418.55999994</v>
      </c>
      <c r="M127" s="25">
        <v>564805418.55999994</v>
      </c>
      <c r="N127" s="25">
        <v>564805418.55999994</v>
      </c>
      <c r="O127" s="25">
        <v>564805418.55999994</v>
      </c>
      <c r="P127" s="25">
        <v>564805418.55999994</v>
      </c>
      <c r="Q127" s="25">
        <v>564805418.55999994</v>
      </c>
      <c r="R127" s="25">
        <v>564805418.55999994</v>
      </c>
      <c r="S127" s="25">
        <v>0</v>
      </c>
      <c r="T127" s="25">
        <v>0</v>
      </c>
      <c r="U127" s="25">
        <v>0</v>
      </c>
      <c r="V127" s="25">
        <v>0</v>
      </c>
      <c r="W127" s="25">
        <v>270160500.66000003</v>
      </c>
      <c r="X127" s="25">
        <v>32.3558715920257</v>
      </c>
      <c r="Y127" s="25">
        <v>270160500.66000003</v>
      </c>
      <c r="Z127" s="25">
        <v>32.3558715920257</v>
      </c>
      <c r="AA127" s="25">
        <v>270160500.66000003</v>
      </c>
      <c r="AB127" s="25">
        <v>32.3558715920257</v>
      </c>
      <c r="AC127" s="25">
        <v>0</v>
      </c>
      <c r="AD127" s="25">
        <v>0</v>
      </c>
      <c r="AE127" s="25">
        <v>0</v>
      </c>
    </row>
    <row r="128" spans="1:31" x14ac:dyDescent="0.2">
      <c r="A128" s="38" t="s">
        <v>236</v>
      </c>
      <c r="B128" s="104" t="s">
        <v>74</v>
      </c>
      <c r="C128" s="25">
        <v>5628000000</v>
      </c>
      <c r="D128" s="25">
        <v>0</v>
      </c>
      <c r="E128" s="25">
        <v>0</v>
      </c>
      <c r="F128" s="25">
        <v>0</v>
      </c>
      <c r="G128" s="25">
        <v>4793034080.7799997</v>
      </c>
      <c r="H128" s="25">
        <v>834965919.22000003</v>
      </c>
      <c r="I128" s="25">
        <v>834965919.22000003</v>
      </c>
      <c r="J128" s="25">
        <v>834965919.22000003</v>
      </c>
      <c r="K128" s="25">
        <v>564805418.55999994</v>
      </c>
      <c r="L128" s="25">
        <v>564805418.55999994</v>
      </c>
      <c r="M128" s="25">
        <v>564805418.55999994</v>
      </c>
      <c r="N128" s="25">
        <v>564805418.55999994</v>
      </c>
      <c r="O128" s="25">
        <v>564805418.55999994</v>
      </c>
      <c r="P128" s="25">
        <v>564805418.55999994</v>
      </c>
      <c r="Q128" s="25">
        <v>564805418.55999994</v>
      </c>
      <c r="R128" s="25">
        <v>564805418.55999994</v>
      </c>
      <c r="S128" s="25">
        <v>0</v>
      </c>
      <c r="T128" s="25">
        <v>0</v>
      </c>
      <c r="U128" s="25">
        <v>0</v>
      </c>
      <c r="V128" s="25">
        <v>0</v>
      </c>
      <c r="W128" s="25">
        <v>270160500.66000003</v>
      </c>
      <c r="X128" s="25">
        <v>32.3558715920257</v>
      </c>
      <c r="Y128" s="25">
        <v>270160500.66000003</v>
      </c>
      <c r="Z128" s="25">
        <v>32.3558715920257</v>
      </c>
      <c r="AA128" s="25">
        <v>270160500.66000003</v>
      </c>
      <c r="AB128" s="25">
        <v>32.3558715920257</v>
      </c>
      <c r="AC128" s="25">
        <v>0</v>
      </c>
      <c r="AD128" s="25">
        <v>0</v>
      </c>
      <c r="AE128" s="25">
        <v>0</v>
      </c>
    </row>
    <row r="129" spans="1:31" x14ac:dyDescent="0.2">
      <c r="A129" s="38" t="s">
        <v>237</v>
      </c>
      <c r="B129" s="104" t="s">
        <v>238</v>
      </c>
      <c r="C129" s="25">
        <v>300000000</v>
      </c>
      <c r="D129" s="25">
        <v>0</v>
      </c>
      <c r="E129" s="25">
        <v>0</v>
      </c>
      <c r="F129" s="25">
        <v>0</v>
      </c>
      <c r="G129" s="25">
        <v>0</v>
      </c>
      <c r="H129" s="25">
        <v>300000000</v>
      </c>
      <c r="I129" s="25">
        <v>300000000</v>
      </c>
      <c r="J129" s="25">
        <v>300000000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300000000</v>
      </c>
      <c r="X129" s="25">
        <v>100</v>
      </c>
      <c r="Y129" s="25">
        <v>300000000</v>
      </c>
      <c r="Z129" s="25">
        <v>100</v>
      </c>
      <c r="AA129" s="25">
        <v>300000000</v>
      </c>
      <c r="AB129" s="25">
        <v>100</v>
      </c>
      <c r="AC129" s="25">
        <v>0</v>
      </c>
      <c r="AD129" s="25">
        <v>0</v>
      </c>
      <c r="AE129" s="25">
        <v>0</v>
      </c>
    </row>
    <row r="130" spans="1:31" x14ac:dyDescent="0.2">
      <c r="A130" s="38" t="s">
        <v>239</v>
      </c>
      <c r="B130" s="104" t="s">
        <v>74</v>
      </c>
      <c r="C130" s="25">
        <v>300000000</v>
      </c>
      <c r="D130" s="25">
        <v>0</v>
      </c>
      <c r="E130" s="25">
        <v>0</v>
      </c>
      <c r="F130" s="25">
        <v>0</v>
      </c>
      <c r="G130" s="25">
        <v>0</v>
      </c>
      <c r="H130" s="25">
        <v>300000000</v>
      </c>
      <c r="I130" s="25">
        <v>300000000</v>
      </c>
      <c r="J130" s="25">
        <v>300000000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300000000</v>
      </c>
      <c r="X130" s="25">
        <v>100</v>
      </c>
      <c r="Y130" s="25">
        <v>300000000</v>
      </c>
      <c r="Z130" s="25">
        <v>100</v>
      </c>
      <c r="AA130" s="25">
        <v>300000000</v>
      </c>
      <c r="AB130" s="25">
        <v>100</v>
      </c>
      <c r="AC130" s="25">
        <v>0</v>
      </c>
      <c r="AD130" s="25">
        <v>0</v>
      </c>
      <c r="AE130" s="25">
        <v>0</v>
      </c>
    </row>
    <row r="131" spans="1:31" x14ac:dyDescent="0.2">
      <c r="A131" s="38" t="s">
        <v>240</v>
      </c>
      <c r="B131" s="104" t="s">
        <v>233</v>
      </c>
      <c r="C131" s="25">
        <v>1700000000</v>
      </c>
      <c r="D131" s="25">
        <v>4484008224.5799999</v>
      </c>
      <c r="E131" s="25">
        <v>0</v>
      </c>
      <c r="F131" s="25">
        <v>71000000</v>
      </c>
      <c r="G131" s="25">
        <v>71000000</v>
      </c>
      <c r="H131" s="25">
        <v>6184008224.5799999</v>
      </c>
      <c r="I131" s="25">
        <v>6184008224.5799999</v>
      </c>
      <c r="J131" s="25">
        <v>6184008224.5799999</v>
      </c>
      <c r="K131" s="25">
        <v>5650357642.0699997</v>
      </c>
      <c r="L131" s="25">
        <v>5650357642.0699997</v>
      </c>
      <c r="M131" s="25">
        <v>5650357642.0699997</v>
      </c>
      <c r="N131" s="25">
        <v>5650357642.0699997</v>
      </c>
      <c r="O131" s="25">
        <v>5650357642.0699997</v>
      </c>
      <c r="P131" s="25">
        <v>5650357642.0699997</v>
      </c>
      <c r="Q131" s="25">
        <v>5647344413.0699997</v>
      </c>
      <c r="R131" s="25">
        <v>5647344413.0699997</v>
      </c>
      <c r="S131" s="25">
        <v>0</v>
      </c>
      <c r="T131" s="25">
        <v>0</v>
      </c>
      <c r="U131" s="25">
        <v>0</v>
      </c>
      <c r="V131" s="25">
        <v>0</v>
      </c>
      <c r="W131" s="25">
        <v>533650582.50999999</v>
      </c>
      <c r="X131" s="25">
        <v>8.629525756270219</v>
      </c>
      <c r="Y131" s="25">
        <v>533650582.50999999</v>
      </c>
      <c r="Z131" s="25">
        <v>8.629525756270219</v>
      </c>
      <c r="AA131" s="25">
        <v>533650582.50999999</v>
      </c>
      <c r="AB131" s="25">
        <v>8.629525756270219</v>
      </c>
      <c r="AC131" s="25">
        <v>0</v>
      </c>
      <c r="AD131" s="25">
        <v>0</v>
      </c>
      <c r="AE131" s="25">
        <v>3013229</v>
      </c>
    </row>
    <row r="132" spans="1:31" x14ac:dyDescent="0.2">
      <c r="A132" s="38" t="s">
        <v>241</v>
      </c>
      <c r="B132" s="104" t="s">
        <v>65</v>
      </c>
      <c r="C132" s="25">
        <v>1700000000</v>
      </c>
      <c r="D132" s="25">
        <v>4484008224.5799999</v>
      </c>
      <c r="E132" s="25">
        <v>0</v>
      </c>
      <c r="F132" s="25">
        <v>71000000</v>
      </c>
      <c r="G132" s="25">
        <v>71000000</v>
      </c>
      <c r="H132" s="25">
        <v>6184008224.5799999</v>
      </c>
      <c r="I132" s="25">
        <v>6184008224.5799999</v>
      </c>
      <c r="J132" s="25">
        <v>6184008224.5799999</v>
      </c>
      <c r="K132" s="25">
        <v>5650357642.0699997</v>
      </c>
      <c r="L132" s="25">
        <v>5650357642.0699997</v>
      </c>
      <c r="M132" s="25">
        <v>5650357642.0699997</v>
      </c>
      <c r="N132" s="25">
        <v>5650357642.0699997</v>
      </c>
      <c r="O132" s="25">
        <v>5650357642.0699997</v>
      </c>
      <c r="P132" s="25">
        <v>5650357642.0699997</v>
      </c>
      <c r="Q132" s="25">
        <v>5647344413.0699997</v>
      </c>
      <c r="R132" s="25">
        <v>5647344413.0699997</v>
      </c>
      <c r="S132" s="25">
        <v>0</v>
      </c>
      <c r="T132" s="25">
        <v>0</v>
      </c>
      <c r="U132" s="25">
        <v>0</v>
      </c>
      <c r="V132" s="25">
        <v>0</v>
      </c>
      <c r="W132" s="25">
        <v>533650582.50999999</v>
      </c>
      <c r="X132" s="25">
        <v>8.629525756270219</v>
      </c>
      <c r="Y132" s="25">
        <v>533650582.50999999</v>
      </c>
      <c r="Z132" s="25">
        <v>8.629525756270219</v>
      </c>
      <c r="AA132" s="25">
        <v>533650582.50999999</v>
      </c>
      <c r="AB132" s="25">
        <v>8.629525756270219</v>
      </c>
      <c r="AC132" s="25">
        <v>0</v>
      </c>
      <c r="AD132" s="25">
        <v>0</v>
      </c>
      <c r="AE132" s="25">
        <v>3013229</v>
      </c>
    </row>
    <row r="133" spans="1:31" x14ac:dyDescent="0.2">
      <c r="A133" s="38" t="s">
        <v>242</v>
      </c>
      <c r="B133" s="104" t="s">
        <v>108</v>
      </c>
      <c r="C133" s="25">
        <v>1700000000</v>
      </c>
      <c r="D133" s="25">
        <v>4484008224.5799999</v>
      </c>
      <c r="E133" s="25">
        <v>0</v>
      </c>
      <c r="F133" s="25">
        <v>71000000</v>
      </c>
      <c r="G133" s="25">
        <v>71000000</v>
      </c>
      <c r="H133" s="25">
        <v>6184008224.5799999</v>
      </c>
      <c r="I133" s="25">
        <v>6184008224.5799999</v>
      </c>
      <c r="J133" s="25">
        <v>6184008224.5799999</v>
      </c>
      <c r="K133" s="25">
        <v>5650357642.0699997</v>
      </c>
      <c r="L133" s="25">
        <v>5650357642.0699997</v>
      </c>
      <c r="M133" s="25">
        <v>5650357642.0699997</v>
      </c>
      <c r="N133" s="25">
        <v>5650357642.0699997</v>
      </c>
      <c r="O133" s="25">
        <v>5650357642.0699997</v>
      </c>
      <c r="P133" s="25">
        <v>5650357642.0699997</v>
      </c>
      <c r="Q133" s="25">
        <v>5647344413.0699997</v>
      </c>
      <c r="R133" s="25">
        <v>5647344413.0699997</v>
      </c>
      <c r="S133" s="25">
        <v>0</v>
      </c>
      <c r="T133" s="25">
        <v>0</v>
      </c>
      <c r="U133" s="25">
        <v>0</v>
      </c>
      <c r="V133" s="25">
        <v>0</v>
      </c>
      <c r="W133" s="25">
        <v>533650582.50999999</v>
      </c>
      <c r="X133" s="25">
        <v>8.629525756270219</v>
      </c>
      <c r="Y133" s="25">
        <v>533650582.50999999</v>
      </c>
      <c r="Z133" s="25">
        <v>8.629525756270219</v>
      </c>
      <c r="AA133" s="25">
        <v>533650582.50999999</v>
      </c>
      <c r="AB133" s="25">
        <v>8.629525756270219</v>
      </c>
      <c r="AC133" s="25">
        <v>0</v>
      </c>
      <c r="AD133" s="25">
        <v>0</v>
      </c>
      <c r="AE133" s="25">
        <v>3013229</v>
      </c>
    </row>
    <row r="134" spans="1:31" x14ac:dyDescent="0.2">
      <c r="A134" s="38" t="s">
        <v>243</v>
      </c>
      <c r="B134" s="104" t="s">
        <v>123</v>
      </c>
      <c r="C134" s="25">
        <v>1700000000</v>
      </c>
      <c r="D134" s="25">
        <v>4484008224.5799999</v>
      </c>
      <c r="E134" s="25">
        <v>0</v>
      </c>
      <c r="F134" s="25">
        <v>71000000</v>
      </c>
      <c r="G134" s="25">
        <v>71000000</v>
      </c>
      <c r="H134" s="25">
        <v>6184008224.5799999</v>
      </c>
      <c r="I134" s="25">
        <v>6184008224.5799999</v>
      </c>
      <c r="J134" s="25">
        <v>6184008224.5799999</v>
      </c>
      <c r="K134" s="25">
        <v>5650357642.0699997</v>
      </c>
      <c r="L134" s="25">
        <v>5650357642.0699997</v>
      </c>
      <c r="M134" s="25">
        <v>5650357642.0699997</v>
      </c>
      <c r="N134" s="25">
        <v>5650357642.0699997</v>
      </c>
      <c r="O134" s="25">
        <v>5650357642.0699997</v>
      </c>
      <c r="P134" s="25">
        <v>5650357642.0699997</v>
      </c>
      <c r="Q134" s="25">
        <v>5647344413.0699997</v>
      </c>
      <c r="R134" s="25">
        <v>5647344413.0699997</v>
      </c>
      <c r="S134" s="25">
        <v>0</v>
      </c>
      <c r="T134" s="25">
        <v>0</v>
      </c>
      <c r="U134" s="25">
        <v>0</v>
      </c>
      <c r="V134" s="25">
        <v>0</v>
      </c>
      <c r="W134" s="25">
        <v>533650582.50999999</v>
      </c>
      <c r="X134" s="25">
        <v>8.629525756270219</v>
      </c>
      <c r="Y134" s="25">
        <v>533650582.50999999</v>
      </c>
      <c r="Z134" s="25">
        <v>8.629525756270219</v>
      </c>
      <c r="AA134" s="25">
        <v>533650582.50999999</v>
      </c>
      <c r="AB134" s="25">
        <v>8.629525756270219</v>
      </c>
      <c r="AC134" s="25">
        <v>0</v>
      </c>
      <c r="AD134" s="25">
        <v>0</v>
      </c>
      <c r="AE134" s="25">
        <v>3013229</v>
      </c>
    </row>
    <row r="135" spans="1:31" x14ac:dyDescent="0.2">
      <c r="A135" s="38" t="s">
        <v>244</v>
      </c>
      <c r="B135" s="104" t="s">
        <v>233</v>
      </c>
      <c r="C135" s="25">
        <v>1700000000</v>
      </c>
      <c r="D135" s="25">
        <v>4484008224.5799999</v>
      </c>
      <c r="E135" s="25">
        <v>0</v>
      </c>
      <c r="F135" s="25">
        <v>71000000</v>
      </c>
      <c r="G135" s="25">
        <v>71000000</v>
      </c>
      <c r="H135" s="25">
        <v>6184008224.5799999</v>
      </c>
      <c r="I135" s="25">
        <v>6184008224.5799999</v>
      </c>
      <c r="J135" s="25">
        <v>6184008224.5799999</v>
      </c>
      <c r="K135" s="25">
        <v>5650357642.0699997</v>
      </c>
      <c r="L135" s="25">
        <v>5650357642.0699997</v>
      </c>
      <c r="M135" s="25">
        <v>5650357642.0699997</v>
      </c>
      <c r="N135" s="25">
        <v>5650357642.0699997</v>
      </c>
      <c r="O135" s="25">
        <v>5650357642.0699997</v>
      </c>
      <c r="P135" s="25">
        <v>5650357642.0699997</v>
      </c>
      <c r="Q135" s="25">
        <v>5647344413.0699997</v>
      </c>
      <c r="R135" s="25">
        <v>5647344413.0699997</v>
      </c>
      <c r="S135" s="25">
        <v>0</v>
      </c>
      <c r="T135" s="25">
        <v>0</v>
      </c>
      <c r="U135" s="25">
        <v>0</v>
      </c>
      <c r="V135" s="25">
        <v>0</v>
      </c>
      <c r="W135" s="25">
        <v>533650582.50999999</v>
      </c>
      <c r="X135" s="25">
        <v>8.629525756270219</v>
      </c>
      <c r="Y135" s="25">
        <v>533650582.50999999</v>
      </c>
      <c r="Z135" s="25">
        <v>8.629525756270219</v>
      </c>
      <c r="AA135" s="25">
        <v>533650582.50999999</v>
      </c>
      <c r="AB135" s="25">
        <v>8.629525756270219</v>
      </c>
      <c r="AC135" s="25">
        <v>0</v>
      </c>
      <c r="AD135" s="25">
        <v>0</v>
      </c>
      <c r="AE135" s="25">
        <v>3013229</v>
      </c>
    </row>
    <row r="136" spans="1:31" x14ac:dyDescent="0.2">
      <c r="A136" s="38" t="s">
        <v>245</v>
      </c>
      <c r="B136" s="104" t="s">
        <v>235</v>
      </c>
      <c r="C136" s="25">
        <v>0</v>
      </c>
      <c r="D136" s="25">
        <v>4484008224.5799999</v>
      </c>
      <c r="E136" s="25">
        <v>0</v>
      </c>
      <c r="F136" s="25">
        <v>0</v>
      </c>
      <c r="G136" s="25">
        <v>0</v>
      </c>
      <c r="H136" s="25">
        <v>4484008224.5799999</v>
      </c>
      <c r="I136" s="25">
        <v>4484008224.5799999</v>
      </c>
      <c r="J136" s="25">
        <v>4484008224.5799999</v>
      </c>
      <c r="K136" s="25">
        <v>4484008224.4399996</v>
      </c>
      <c r="L136" s="25">
        <v>4484008224.4399996</v>
      </c>
      <c r="M136" s="25">
        <v>4484008224.4399996</v>
      </c>
      <c r="N136" s="25">
        <v>4484008224.4399996</v>
      </c>
      <c r="O136" s="25">
        <v>4484008224.4399996</v>
      </c>
      <c r="P136" s="25">
        <v>4484008224.4399996</v>
      </c>
      <c r="Q136" s="25">
        <v>4484008224.4399996</v>
      </c>
      <c r="R136" s="25">
        <v>4484008224.4399996</v>
      </c>
      <c r="S136" s="25">
        <v>0</v>
      </c>
      <c r="T136" s="25">
        <v>0</v>
      </c>
      <c r="U136" s="25">
        <v>0</v>
      </c>
      <c r="V136" s="25">
        <v>0</v>
      </c>
      <c r="W136" s="25">
        <v>0.14000000000000001</v>
      </c>
      <c r="X136" s="25">
        <v>3.1222065836668497E-9</v>
      </c>
      <c r="Y136" s="25">
        <v>0.14000000000000001</v>
      </c>
      <c r="Z136" s="25">
        <v>3.1222065836668497E-9</v>
      </c>
      <c r="AA136" s="25">
        <v>0.14000000000000001</v>
      </c>
      <c r="AB136" s="25">
        <v>3.1222065836668497E-9</v>
      </c>
      <c r="AC136" s="25">
        <v>0</v>
      </c>
      <c r="AD136" s="25">
        <v>0</v>
      </c>
      <c r="AE136" s="25">
        <v>0</v>
      </c>
    </row>
    <row r="137" spans="1:31" x14ac:dyDescent="0.2">
      <c r="A137" s="38" t="s">
        <v>246</v>
      </c>
      <c r="B137" s="104" t="s">
        <v>247</v>
      </c>
      <c r="C137" s="25">
        <v>0</v>
      </c>
      <c r="D137" s="25">
        <v>4484008224.5799999</v>
      </c>
      <c r="E137" s="25">
        <v>0</v>
      </c>
      <c r="F137" s="25">
        <v>0</v>
      </c>
      <c r="G137" s="25">
        <v>0</v>
      </c>
      <c r="H137" s="25">
        <v>4484008224.5799999</v>
      </c>
      <c r="I137" s="25">
        <v>4484008224.5799999</v>
      </c>
      <c r="J137" s="25">
        <v>4484008224.5799999</v>
      </c>
      <c r="K137" s="25">
        <v>4484008224.4399996</v>
      </c>
      <c r="L137" s="25">
        <v>4484008224.4399996</v>
      </c>
      <c r="M137" s="25">
        <v>4484008224.4399996</v>
      </c>
      <c r="N137" s="25">
        <v>4484008224.4399996</v>
      </c>
      <c r="O137" s="25">
        <v>4484008224.4399996</v>
      </c>
      <c r="P137" s="25">
        <v>4484008224.4399996</v>
      </c>
      <c r="Q137" s="25">
        <v>4484008224.4399996</v>
      </c>
      <c r="R137" s="25">
        <v>4484008224.4399996</v>
      </c>
      <c r="S137" s="25">
        <v>0</v>
      </c>
      <c r="T137" s="25">
        <v>0</v>
      </c>
      <c r="U137" s="25">
        <v>0</v>
      </c>
      <c r="V137" s="25">
        <v>0</v>
      </c>
      <c r="W137" s="25">
        <v>0.14000000000000001</v>
      </c>
      <c r="X137" s="25">
        <v>3.1222065836668497E-9</v>
      </c>
      <c r="Y137" s="25">
        <v>0.14000000000000001</v>
      </c>
      <c r="Z137" s="25">
        <v>3.1222065836668497E-9</v>
      </c>
      <c r="AA137" s="25">
        <v>0.14000000000000001</v>
      </c>
      <c r="AB137" s="25">
        <v>3.1222065836668497E-9</v>
      </c>
      <c r="AC137" s="25">
        <v>0</v>
      </c>
      <c r="AD137" s="25">
        <v>0</v>
      </c>
      <c r="AE137" s="25">
        <v>0</v>
      </c>
    </row>
    <row r="138" spans="1:31" x14ac:dyDescent="0.2">
      <c r="A138" s="38" t="s">
        <v>248</v>
      </c>
      <c r="B138" s="104" t="s">
        <v>249</v>
      </c>
      <c r="C138" s="25">
        <v>100000000</v>
      </c>
      <c r="D138" s="25">
        <v>0</v>
      </c>
      <c r="E138" s="25">
        <v>0</v>
      </c>
      <c r="F138" s="25">
        <v>0</v>
      </c>
      <c r="G138" s="25">
        <v>0</v>
      </c>
      <c r="H138" s="25">
        <v>100000000</v>
      </c>
      <c r="I138" s="25">
        <v>100000000</v>
      </c>
      <c r="J138" s="25">
        <v>100000000</v>
      </c>
      <c r="K138" s="25">
        <v>56741000</v>
      </c>
      <c r="L138" s="25">
        <v>56741000</v>
      </c>
      <c r="M138" s="25">
        <v>56741000</v>
      </c>
      <c r="N138" s="25">
        <v>56741000</v>
      </c>
      <c r="O138" s="25">
        <v>56741000</v>
      </c>
      <c r="P138" s="25">
        <v>56741000</v>
      </c>
      <c r="Q138" s="25">
        <v>56741000</v>
      </c>
      <c r="R138" s="25">
        <v>56741000</v>
      </c>
      <c r="S138" s="25">
        <v>0</v>
      </c>
      <c r="T138" s="25">
        <v>0</v>
      </c>
      <c r="U138" s="25">
        <v>0</v>
      </c>
      <c r="V138" s="25">
        <v>0</v>
      </c>
      <c r="W138" s="25">
        <v>43259000</v>
      </c>
      <c r="X138" s="25">
        <v>43.259</v>
      </c>
      <c r="Y138" s="25">
        <v>43259000</v>
      </c>
      <c r="Z138" s="25">
        <v>43.259</v>
      </c>
      <c r="AA138" s="25">
        <v>43259000</v>
      </c>
      <c r="AB138" s="25">
        <v>43.259</v>
      </c>
      <c r="AC138" s="25">
        <v>0</v>
      </c>
      <c r="AD138" s="25">
        <v>0</v>
      </c>
      <c r="AE138" s="25">
        <v>0</v>
      </c>
    </row>
    <row r="139" spans="1:31" x14ac:dyDescent="0.2">
      <c r="A139" s="38" t="s">
        <v>250</v>
      </c>
      <c r="B139" s="104" t="s">
        <v>251</v>
      </c>
      <c r="C139" s="25">
        <v>100000000</v>
      </c>
      <c r="D139" s="25">
        <v>0</v>
      </c>
      <c r="E139" s="25">
        <v>0</v>
      </c>
      <c r="F139" s="25">
        <v>0</v>
      </c>
      <c r="G139" s="25">
        <v>0</v>
      </c>
      <c r="H139" s="25">
        <v>100000000</v>
      </c>
      <c r="I139" s="25">
        <v>100000000</v>
      </c>
      <c r="J139" s="25">
        <v>100000000</v>
      </c>
      <c r="K139" s="25">
        <v>56741000</v>
      </c>
      <c r="L139" s="25">
        <v>56741000</v>
      </c>
      <c r="M139" s="25">
        <v>56741000</v>
      </c>
      <c r="N139" s="25">
        <v>56741000</v>
      </c>
      <c r="O139" s="25">
        <v>56741000</v>
      </c>
      <c r="P139" s="25">
        <v>56741000</v>
      </c>
      <c r="Q139" s="25">
        <v>56741000</v>
      </c>
      <c r="R139" s="25">
        <v>56741000</v>
      </c>
      <c r="S139" s="25">
        <v>0</v>
      </c>
      <c r="T139" s="25">
        <v>0</v>
      </c>
      <c r="U139" s="25">
        <v>0</v>
      </c>
      <c r="V139" s="25">
        <v>0</v>
      </c>
      <c r="W139" s="25">
        <v>43259000</v>
      </c>
      <c r="X139" s="25">
        <v>43.259</v>
      </c>
      <c r="Y139" s="25">
        <v>43259000</v>
      </c>
      <c r="Z139" s="25">
        <v>43.259</v>
      </c>
      <c r="AA139" s="25">
        <v>43259000</v>
      </c>
      <c r="AB139" s="25">
        <v>43.259</v>
      </c>
      <c r="AC139" s="25">
        <v>0</v>
      </c>
      <c r="AD139" s="25">
        <v>0</v>
      </c>
      <c r="AE139" s="25">
        <v>0</v>
      </c>
    </row>
    <row r="140" spans="1:31" x14ac:dyDescent="0.2">
      <c r="A140" s="38" t="s">
        <v>252</v>
      </c>
      <c r="B140" s="104" t="s">
        <v>253</v>
      </c>
      <c r="C140" s="25">
        <v>100000000</v>
      </c>
      <c r="D140" s="25">
        <v>0</v>
      </c>
      <c r="E140" s="25">
        <v>0</v>
      </c>
      <c r="F140" s="25">
        <v>0</v>
      </c>
      <c r="G140" s="25">
        <v>71000000</v>
      </c>
      <c r="H140" s="25">
        <v>29000000</v>
      </c>
      <c r="I140" s="25">
        <v>29000000</v>
      </c>
      <c r="J140" s="25">
        <v>29000000</v>
      </c>
      <c r="K140" s="25">
        <v>3862356.34</v>
      </c>
      <c r="L140" s="25">
        <v>3862356.34</v>
      </c>
      <c r="M140" s="25">
        <v>3862356.34</v>
      </c>
      <c r="N140" s="25">
        <v>3862356.34</v>
      </c>
      <c r="O140" s="25">
        <v>3862356.34</v>
      </c>
      <c r="P140" s="25">
        <v>3862356.34</v>
      </c>
      <c r="Q140" s="25">
        <v>3862356.34</v>
      </c>
      <c r="R140" s="25">
        <v>3862356.34</v>
      </c>
      <c r="S140" s="25">
        <v>0</v>
      </c>
      <c r="T140" s="25">
        <v>0</v>
      </c>
      <c r="U140" s="25">
        <v>0</v>
      </c>
      <c r="V140" s="25">
        <v>0</v>
      </c>
      <c r="W140" s="25">
        <v>25137643.66</v>
      </c>
      <c r="X140" s="25">
        <v>86.681529862068999</v>
      </c>
      <c r="Y140" s="25">
        <v>25137643.66</v>
      </c>
      <c r="Z140" s="25">
        <v>86.681529862068999</v>
      </c>
      <c r="AA140" s="25">
        <v>25137643.66</v>
      </c>
      <c r="AB140" s="25">
        <v>86.681529862068999</v>
      </c>
      <c r="AC140" s="25">
        <v>0</v>
      </c>
      <c r="AD140" s="25">
        <v>0</v>
      </c>
      <c r="AE140" s="25">
        <v>0</v>
      </c>
    </row>
    <row r="141" spans="1:31" x14ac:dyDescent="0.2">
      <c r="A141" s="38" t="s">
        <v>254</v>
      </c>
      <c r="B141" s="104" t="s">
        <v>251</v>
      </c>
      <c r="C141" s="25">
        <v>100000000</v>
      </c>
      <c r="D141" s="25">
        <v>0</v>
      </c>
      <c r="E141" s="25">
        <v>0</v>
      </c>
      <c r="F141" s="25">
        <v>0</v>
      </c>
      <c r="G141" s="25">
        <v>71000000</v>
      </c>
      <c r="H141" s="25">
        <v>29000000</v>
      </c>
      <c r="I141" s="25">
        <v>29000000</v>
      </c>
      <c r="J141" s="25">
        <v>29000000</v>
      </c>
      <c r="K141" s="25">
        <v>3862356.34</v>
      </c>
      <c r="L141" s="25">
        <v>3862356.34</v>
      </c>
      <c r="M141" s="25">
        <v>3862356.34</v>
      </c>
      <c r="N141" s="25">
        <v>3862356.34</v>
      </c>
      <c r="O141" s="25">
        <v>3862356.34</v>
      </c>
      <c r="P141" s="25">
        <v>3862356.34</v>
      </c>
      <c r="Q141" s="25">
        <v>3862356.34</v>
      </c>
      <c r="R141" s="25">
        <v>3862356.34</v>
      </c>
      <c r="S141" s="25">
        <v>0</v>
      </c>
      <c r="T141" s="25">
        <v>0</v>
      </c>
      <c r="U141" s="25">
        <v>0</v>
      </c>
      <c r="V141" s="25">
        <v>0</v>
      </c>
      <c r="W141" s="25">
        <v>25137643.66</v>
      </c>
      <c r="X141" s="25">
        <v>86.681529862068999</v>
      </c>
      <c r="Y141" s="25">
        <v>25137643.66</v>
      </c>
      <c r="Z141" s="25">
        <v>86.681529862068999</v>
      </c>
      <c r="AA141" s="25">
        <v>25137643.66</v>
      </c>
      <c r="AB141" s="25">
        <v>86.681529862068999</v>
      </c>
      <c r="AC141" s="25">
        <v>0</v>
      </c>
      <c r="AD141" s="25">
        <v>0</v>
      </c>
      <c r="AE141" s="25">
        <v>0</v>
      </c>
    </row>
    <row r="142" spans="1:31" x14ac:dyDescent="0.2">
      <c r="A142" s="38" t="s">
        <v>255</v>
      </c>
      <c r="B142" s="104" t="s">
        <v>256</v>
      </c>
      <c r="C142" s="25">
        <v>500000000</v>
      </c>
      <c r="D142" s="25">
        <v>0</v>
      </c>
      <c r="E142" s="25">
        <v>0</v>
      </c>
      <c r="F142" s="25">
        <v>70000000</v>
      </c>
      <c r="G142" s="25">
        <v>0</v>
      </c>
      <c r="H142" s="25">
        <v>570000000</v>
      </c>
      <c r="I142" s="25">
        <v>570000000</v>
      </c>
      <c r="J142" s="25">
        <v>570000000</v>
      </c>
      <c r="K142" s="25">
        <v>525847796.29000002</v>
      </c>
      <c r="L142" s="25">
        <v>525847796.29000002</v>
      </c>
      <c r="M142" s="25">
        <v>525847796.29000002</v>
      </c>
      <c r="N142" s="25">
        <v>525847796.29000002</v>
      </c>
      <c r="O142" s="25">
        <v>525847796.29000002</v>
      </c>
      <c r="P142" s="25">
        <v>525847796.29000002</v>
      </c>
      <c r="Q142" s="25">
        <v>522834567.29000002</v>
      </c>
      <c r="R142" s="25">
        <v>522834567.29000002</v>
      </c>
      <c r="S142" s="25">
        <v>0</v>
      </c>
      <c r="T142" s="25">
        <v>0</v>
      </c>
      <c r="U142" s="25">
        <v>0</v>
      </c>
      <c r="V142" s="25">
        <v>0</v>
      </c>
      <c r="W142" s="25">
        <v>44152203.710000001</v>
      </c>
      <c r="X142" s="25">
        <v>7.7460006508771899</v>
      </c>
      <c r="Y142" s="25">
        <v>44152203.710000001</v>
      </c>
      <c r="Z142" s="25">
        <v>7.7460006508771899</v>
      </c>
      <c r="AA142" s="25">
        <v>44152203.710000001</v>
      </c>
      <c r="AB142" s="25">
        <v>7.7460006508771899</v>
      </c>
      <c r="AC142" s="25">
        <v>0</v>
      </c>
      <c r="AD142" s="25">
        <v>0</v>
      </c>
      <c r="AE142" s="25">
        <v>3013229</v>
      </c>
    </row>
    <row r="143" spans="1:31" x14ac:dyDescent="0.2">
      <c r="A143" s="38" t="s">
        <v>257</v>
      </c>
      <c r="B143" s="104" t="s">
        <v>251</v>
      </c>
      <c r="C143" s="25">
        <v>500000000</v>
      </c>
      <c r="D143" s="25">
        <v>0</v>
      </c>
      <c r="E143" s="25">
        <v>0</v>
      </c>
      <c r="F143" s="25">
        <v>70000000</v>
      </c>
      <c r="G143" s="25">
        <v>0</v>
      </c>
      <c r="H143" s="25">
        <v>570000000</v>
      </c>
      <c r="I143" s="25">
        <v>570000000</v>
      </c>
      <c r="J143" s="25">
        <v>570000000</v>
      </c>
      <c r="K143" s="25">
        <v>525847796.29000002</v>
      </c>
      <c r="L143" s="25">
        <v>525847796.29000002</v>
      </c>
      <c r="M143" s="25">
        <v>525847796.29000002</v>
      </c>
      <c r="N143" s="25">
        <v>525847796.29000002</v>
      </c>
      <c r="O143" s="25">
        <v>525847796.29000002</v>
      </c>
      <c r="P143" s="25">
        <v>525847796.29000002</v>
      </c>
      <c r="Q143" s="25">
        <v>522834567.29000002</v>
      </c>
      <c r="R143" s="25">
        <v>522834567.29000002</v>
      </c>
      <c r="S143" s="25">
        <v>0</v>
      </c>
      <c r="T143" s="25">
        <v>0</v>
      </c>
      <c r="U143" s="25">
        <v>0</v>
      </c>
      <c r="V143" s="25">
        <v>0</v>
      </c>
      <c r="W143" s="25">
        <v>44152203.710000001</v>
      </c>
      <c r="X143" s="25">
        <v>7.7460006508771899</v>
      </c>
      <c r="Y143" s="25">
        <v>44152203.710000001</v>
      </c>
      <c r="Z143" s="25">
        <v>7.7460006508771899</v>
      </c>
      <c r="AA143" s="25">
        <v>44152203.710000001</v>
      </c>
      <c r="AB143" s="25">
        <v>7.7460006508771899</v>
      </c>
      <c r="AC143" s="25">
        <v>0</v>
      </c>
      <c r="AD143" s="25">
        <v>0</v>
      </c>
      <c r="AE143" s="25">
        <v>3013229</v>
      </c>
    </row>
    <row r="144" spans="1:31" x14ac:dyDescent="0.2">
      <c r="A144" s="38" t="s">
        <v>258</v>
      </c>
      <c r="B144" s="104" t="s">
        <v>259</v>
      </c>
      <c r="C144" s="25">
        <v>1000000000</v>
      </c>
      <c r="D144" s="25">
        <v>0</v>
      </c>
      <c r="E144" s="25">
        <v>0</v>
      </c>
      <c r="F144" s="25">
        <v>0</v>
      </c>
      <c r="G144" s="25">
        <v>0</v>
      </c>
      <c r="H144" s="25">
        <v>1000000000</v>
      </c>
      <c r="I144" s="25">
        <v>1000000000</v>
      </c>
      <c r="J144" s="25">
        <v>1000000000</v>
      </c>
      <c r="K144" s="25">
        <v>579898265</v>
      </c>
      <c r="L144" s="25">
        <v>579898265</v>
      </c>
      <c r="M144" s="25">
        <v>579898265</v>
      </c>
      <c r="N144" s="25">
        <v>579898265</v>
      </c>
      <c r="O144" s="25">
        <v>579898265</v>
      </c>
      <c r="P144" s="25">
        <v>579898265</v>
      </c>
      <c r="Q144" s="25">
        <v>579898265</v>
      </c>
      <c r="R144" s="25">
        <v>579898265</v>
      </c>
      <c r="S144" s="25">
        <v>0</v>
      </c>
      <c r="T144" s="25">
        <v>0</v>
      </c>
      <c r="U144" s="25">
        <v>0</v>
      </c>
      <c r="V144" s="25">
        <v>0</v>
      </c>
      <c r="W144" s="25">
        <v>420101735</v>
      </c>
      <c r="X144" s="25">
        <v>42.010173500000001</v>
      </c>
      <c r="Y144" s="25">
        <v>420101735</v>
      </c>
      <c r="Z144" s="25">
        <v>42.010173500000001</v>
      </c>
      <c r="AA144" s="25">
        <v>420101735</v>
      </c>
      <c r="AB144" s="25">
        <v>42.010173500000001</v>
      </c>
      <c r="AC144" s="25">
        <v>0</v>
      </c>
      <c r="AD144" s="25">
        <v>0</v>
      </c>
      <c r="AE144" s="25">
        <v>0</v>
      </c>
    </row>
    <row r="145" spans="1:31" x14ac:dyDescent="0.2">
      <c r="A145" s="38" t="s">
        <v>260</v>
      </c>
      <c r="B145" s="104" t="s">
        <v>261</v>
      </c>
      <c r="C145" s="25">
        <v>1000000000</v>
      </c>
      <c r="D145" s="25">
        <v>0</v>
      </c>
      <c r="E145" s="25">
        <v>0</v>
      </c>
      <c r="F145" s="25">
        <v>0</v>
      </c>
      <c r="G145" s="25">
        <v>0</v>
      </c>
      <c r="H145" s="25">
        <v>1000000000</v>
      </c>
      <c r="I145" s="25">
        <v>1000000000</v>
      </c>
      <c r="J145" s="25">
        <v>1000000000</v>
      </c>
      <c r="K145" s="25">
        <v>579898265</v>
      </c>
      <c r="L145" s="25">
        <v>579898265</v>
      </c>
      <c r="M145" s="25">
        <v>579898265</v>
      </c>
      <c r="N145" s="25">
        <v>579898265</v>
      </c>
      <c r="O145" s="25">
        <v>579898265</v>
      </c>
      <c r="P145" s="25">
        <v>579898265</v>
      </c>
      <c r="Q145" s="25">
        <v>579898265</v>
      </c>
      <c r="R145" s="25">
        <v>579898265</v>
      </c>
      <c r="S145" s="25">
        <v>0</v>
      </c>
      <c r="T145" s="25">
        <v>0</v>
      </c>
      <c r="U145" s="25">
        <v>0</v>
      </c>
      <c r="V145" s="25">
        <v>0</v>
      </c>
      <c r="W145" s="25">
        <v>420101735</v>
      </c>
      <c r="X145" s="25">
        <v>42.010173500000001</v>
      </c>
      <c r="Y145" s="25">
        <v>420101735</v>
      </c>
      <c r="Z145" s="25">
        <v>42.010173500000001</v>
      </c>
      <c r="AA145" s="25">
        <v>420101735</v>
      </c>
      <c r="AB145" s="25">
        <v>42.010173500000001</v>
      </c>
      <c r="AC145" s="25">
        <v>0</v>
      </c>
      <c r="AD145" s="25">
        <v>0</v>
      </c>
      <c r="AE145" s="25">
        <v>0</v>
      </c>
    </row>
    <row r="146" spans="1:31" x14ac:dyDescent="0.2">
      <c r="A146" s="38" t="s">
        <v>262</v>
      </c>
      <c r="B146" s="104" t="s">
        <v>263</v>
      </c>
      <c r="C146" s="25">
        <v>0</v>
      </c>
      <c r="D146" s="25">
        <v>0</v>
      </c>
      <c r="E146" s="25">
        <v>0</v>
      </c>
      <c r="F146" s="25">
        <v>1000000</v>
      </c>
      <c r="G146" s="25">
        <v>0</v>
      </c>
      <c r="H146" s="25">
        <v>1000000</v>
      </c>
      <c r="I146" s="25">
        <v>1000000</v>
      </c>
      <c r="J146" s="25">
        <v>1000000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1000000</v>
      </c>
      <c r="X146" s="25">
        <v>100</v>
      </c>
      <c r="Y146" s="25">
        <v>1000000</v>
      </c>
      <c r="Z146" s="25">
        <v>100</v>
      </c>
      <c r="AA146" s="25">
        <v>1000000</v>
      </c>
      <c r="AB146" s="25">
        <v>100</v>
      </c>
      <c r="AC146" s="25">
        <v>0</v>
      </c>
      <c r="AD146" s="25">
        <v>0</v>
      </c>
      <c r="AE146" s="25">
        <v>0</v>
      </c>
    </row>
    <row r="147" spans="1:31" x14ac:dyDescent="0.2">
      <c r="A147" s="38" t="s">
        <v>264</v>
      </c>
      <c r="B147" s="104" t="s">
        <v>251</v>
      </c>
      <c r="C147" s="25">
        <v>0</v>
      </c>
      <c r="D147" s="25">
        <v>0</v>
      </c>
      <c r="E147" s="25">
        <v>0</v>
      </c>
      <c r="F147" s="25">
        <v>1000000</v>
      </c>
      <c r="G147" s="25">
        <v>0</v>
      </c>
      <c r="H147" s="25">
        <v>1000000</v>
      </c>
      <c r="I147" s="25">
        <v>1000000</v>
      </c>
      <c r="J147" s="25">
        <v>1000000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1000000</v>
      </c>
      <c r="X147" s="25">
        <v>100</v>
      </c>
      <c r="Y147" s="25">
        <v>1000000</v>
      </c>
      <c r="Z147" s="25">
        <v>100</v>
      </c>
      <c r="AA147" s="25">
        <v>1000000</v>
      </c>
      <c r="AB147" s="25">
        <v>100</v>
      </c>
      <c r="AC147" s="25">
        <v>0</v>
      </c>
      <c r="AD147" s="25">
        <v>0</v>
      </c>
      <c r="AE147" s="25">
        <v>0</v>
      </c>
    </row>
    <row r="148" spans="1:31" x14ac:dyDescent="0.2">
      <c r="A148" s="38" t="s">
        <v>265</v>
      </c>
      <c r="B148" s="104" t="s">
        <v>266</v>
      </c>
      <c r="C148" s="25">
        <v>773704296</v>
      </c>
      <c r="D148" s="25">
        <v>0</v>
      </c>
      <c r="E148" s="25">
        <v>0</v>
      </c>
      <c r="F148" s="25">
        <v>20000000</v>
      </c>
      <c r="G148" s="25">
        <v>181408713</v>
      </c>
      <c r="H148" s="25">
        <v>612295583</v>
      </c>
      <c r="I148" s="25">
        <v>612295583</v>
      </c>
      <c r="J148" s="25">
        <v>612295583</v>
      </c>
      <c r="K148" s="25">
        <v>516529821</v>
      </c>
      <c r="L148" s="25">
        <v>516529821</v>
      </c>
      <c r="M148" s="25">
        <v>516529821</v>
      </c>
      <c r="N148" s="25">
        <v>516529821</v>
      </c>
      <c r="O148" s="25">
        <v>516529821</v>
      </c>
      <c r="P148" s="25">
        <v>516529821</v>
      </c>
      <c r="Q148" s="25">
        <v>516529821</v>
      </c>
      <c r="R148" s="25">
        <v>516529821</v>
      </c>
      <c r="S148" s="25">
        <v>0</v>
      </c>
      <c r="T148" s="25">
        <v>0</v>
      </c>
      <c r="U148" s="25">
        <v>0</v>
      </c>
      <c r="V148" s="25">
        <v>0</v>
      </c>
      <c r="W148" s="25">
        <v>95765762</v>
      </c>
      <c r="X148" s="25">
        <v>15.640446323454899</v>
      </c>
      <c r="Y148" s="25">
        <v>95765762</v>
      </c>
      <c r="Z148" s="25">
        <v>15.640446323454899</v>
      </c>
      <c r="AA148" s="25">
        <v>95765762</v>
      </c>
      <c r="AB148" s="25">
        <v>15.640446323454899</v>
      </c>
      <c r="AC148" s="25">
        <v>0</v>
      </c>
      <c r="AD148" s="25">
        <v>0</v>
      </c>
      <c r="AE148" s="25">
        <v>0</v>
      </c>
    </row>
    <row r="149" spans="1:31" x14ac:dyDescent="0.2">
      <c r="A149" s="38" t="s">
        <v>267</v>
      </c>
      <c r="B149" s="104" t="s">
        <v>268</v>
      </c>
      <c r="C149" s="25">
        <v>773704296</v>
      </c>
      <c r="D149" s="25">
        <v>0</v>
      </c>
      <c r="E149" s="25">
        <v>0</v>
      </c>
      <c r="F149" s="25">
        <v>20000000</v>
      </c>
      <c r="G149" s="25">
        <v>181408713</v>
      </c>
      <c r="H149" s="25">
        <v>612295583</v>
      </c>
      <c r="I149" s="25">
        <v>612295583</v>
      </c>
      <c r="J149" s="25">
        <v>612295583</v>
      </c>
      <c r="K149" s="25">
        <v>516529821</v>
      </c>
      <c r="L149" s="25">
        <v>516529821</v>
      </c>
      <c r="M149" s="25">
        <v>516529821</v>
      </c>
      <c r="N149" s="25">
        <v>516529821</v>
      </c>
      <c r="O149" s="25">
        <v>516529821</v>
      </c>
      <c r="P149" s="25">
        <v>516529821</v>
      </c>
      <c r="Q149" s="25">
        <v>516529821</v>
      </c>
      <c r="R149" s="25">
        <v>516529821</v>
      </c>
      <c r="S149" s="25">
        <v>0</v>
      </c>
      <c r="T149" s="25">
        <v>0</v>
      </c>
      <c r="U149" s="25">
        <v>0</v>
      </c>
      <c r="V149" s="25">
        <v>0</v>
      </c>
      <c r="W149" s="25">
        <v>95765762</v>
      </c>
      <c r="X149" s="25">
        <v>15.640446323454899</v>
      </c>
      <c r="Y149" s="25">
        <v>95765762</v>
      </c>
      <c r="Z149" s="25">
        <v>15.640446323454899</v>
      </c>
      <c r="AA149" s="25">
        <v>95765762</v>
      </c>
      <c r="AB149" s="25">
        <v>15.640446323454899</v>
      </c>
      <c r="AC149" s="25">
        <v>0</v>
      </c>
      <c r="AD149" s="25">
        <v>0</v>
      </c>
      <c r="AE149" s="25">
        <v>0</v>
      </c>
    </row>
    <row r="150" spans="1:31" x14ac:dyDescent="0.2">
      <c r="A150" s="38" t="s">
        <v>269</v>
      </c>
      <c r="B150" s="104" t="s">
        <v>65</v>
      </c>
      <c r="C150" s="25">
        <v>773704296</v>
      </c>
      <c r="D150" s="25">
        <v>0</v>
      </c>
      <c r="E150" s="25">
        <v>0</v>
      </c>
      <c r="F150" s="25">
        <v>20000000</v>
      </c>
      <c r="G150" s="25">
        <v>181408713</v>
      </c>
      <c r="H150" s="25">
        <v>612295583</v>
      </c>
      <c r="I150" s="25">
        <v>612295583</v>
      </c>
      <c r="J150" s="25">
        <v>612295583</v>
      </c>
      <c r="K150" s="25">
        <v>516529821</v>
      </c>
      <c r="L150" s="25">
        <v>516529821</v>
      </c>
      <c r="M150" s="25">
        <v>516529821</v>
      </c>
      <c r="N150" s="25">
        <v>516529821</v>
      </c>
      <c r="O150" s="25">
        <v>516529821</v>
      </c>
      <c r="P150" s="25">
        <v>516529821</v>
      </c>
      <c r="Q150" s="25">
        <v>516529821</v>
      </c>
      <c r="R150" s="25">
        <v>516529821</v>
      </c>
      <c r="S150" s="25">
        <v>0</v>
      </c>
      <c r="T150" s="25">
        <v>0</v>
      </c>
      <c r="U150" s="25">
        <v>0</v>
      </c>
      <c r="V150" s="25">
        <v>0</v>
      </c>
      <c r="W150" s="25">
        <v>95765762</v>
      </c>
      <c r="X150" s="25">
        <v>15.640446323454899</v>
      </c>
      <c r="Y150" s="25">
        <v>95765762</v>
      </c>
      <c r="Z150" s="25">
        <v>15.640446323454899</v>
      </c>
      <c r="AA150" s="25">
        <v>95765762</v>
      </c>
      <c r="AB150" s="25">
        <v>15.640446323454899</v>
      </c>
      <c r="AC150" s="25">
        <v>0</v>
      </c>
      <c r="AD150" s="25">
        <v>0</v>
      </c>
      <c r="AE150" s="25">
        <v>0</v>
      </c>
    </row>
    <row r="151" spans="1:31" x14ac:dyDescent="0.2">
      <c r="A151" s="38" t="s">
        <v>270</v>
      </c>
      <c r="B151" s="104" t="s">
        <v>108</v>
      </c>
      <c r="C151" s="25">
        <v>773704296</v>
      </c>
      <c r="D151" s="25">
        <v>0</v>
      </c>
      <c r="E151" s="25">
        <v>0</v>
      </c>
      <c r="F151" s="25">
        <v>20000000</v>
      </c>
      <c r="G151" s="25">
        <v>181408713</v>
      </c>
      <c r="H151" s="25">
        <v>612295583</v>
      </c>
      <c r="I151" s="25">
        <v>612295583</v>
      </c>
      <c r="J151" s="25">
        <v>612295583</v>
      </c>
      <c r="K151" s="25">
        <v>516529821</v>
      </c>
      <c r="L151" s="25">
        <v>516529821</v>
      </c>
      <c r="M151" s="25">
        <v>516529821</v>
      </c>
      <c r="N151" s="25">
        <v>516529821</v>
      </c>
      <c r="O151" s="25">
        <v>516529821</v>
      </c>
      <c r="P151" s="25">
        <v>516529821</v>
      </c>
      <c r="Q151" s="25">
        <v>516529821</v>
      </c>
      <c r="R151" s="25">
        <v>516529821</v>
      </c>
      <c r="S151" s="25">
        <v>0</v>
      </c>
      <c r="T151" s="25">
        <v>0</v>
      </c>
      <c r="U151" s="25">
        <v>0</v>
      </c>
      <c r="V151" s="25">
        <v>0</v>
      </c>
      <c r="W151" s="25">
        <v>95765762</v>
      </c>
      <c r="X151" s="25">
        <v>15.640446323454899</v>
      </c>
      <c r="Y151" s="25">
        <v>95765762</v>
      </c>
      <c r="Z151" s="25">
        <v>15.640446323454899</v>
      </c>
      <c r="AA151" s="25">
        <v>95765762</v>
      </c>
      <c r="AB151" s="25">
        <v>15.640446323454899</v>
      </c>
      <c r="AC151" s="25">
        <v>0</v>
      </c>
      <c r="AD151" s="25">
        <v>0</v>
      </c>
      <c r="AE151" s="25">
        <v>0</v>
      </c>
    </row>
    <row r="152" spans="1:31" x14ac:dyDescent="0.2">
      <c r="A152" s="38" t="s">
        <v>271</v>
      </c>
      <c r="B152" s="104" t="s">
        <v>123</v>
      </c>
      <c r="C152" s="25">
        <v>773704296</v>
      </c>
      <c r="D152" s="25">
        <v>0</v>
      </c>
      <c r="E152" s="25">
        <v>0</v>
      </c>
      <c r="F152" s="25">
        <v>20000000</v>
      </c>
      <c r="G152" s="25">
        <v>181408713</v>
      </c>
      <c r="H152" s="25">
        <v>612295583</v>
      </c>
      <c r="I152" s="25">
        <v>612295583</v>
      </c>
      <c r="J152" s="25">
        <v>612295583</v>
      </c>
      <c r="K152" s="25">
        <v>516529821</v>
      </c>
      <c r="L152" s="25">
        <v>516529821</v>
      </c>
      <c r="M152" s="25">
        <v>516529821</v>
      </c>
      <c r="N152" s="25">
        <v>516529821</v>
      </c>
      <c r="O152" s="25">
        <v>516529821</v>
      </c>
      <c r="P152" s="25">
        <v>516529821</v>
      </c>
      <c r="Q152" s="25">
        <v>516529821</v>
      </c>
      <c r="R152" s="25">
        <v>516529821</v>
      </c>
      <c r="S152" s="25">
        <v>0</v>
      </c>
      <c r="T152" s="25">
        <v>0</v>
      </c>
      <c r="U152" s="25">
        <v>0</v>
      </c>
      <c r="V152" s="25">
        <v>0</v>
      </c>
      <c r="W152" s="25">
        <v>95765762</v>
      </c>
      <c r="X152" s="25">
        <v>15.640446323454899</v>
      </c>
      <c r="Y152" s="25">
        <v>95765762</v>
      </c>
      <c r="Z152" s="25">
        <v>15.640446323454899</v>
      </c>
      <c r="AA152" s="25">
        <v>95765762</v>
      </c>
      <c r="AB152" s="25">
        <v>15.640446323454899</v>
      </c>
      <c r="AC152" s="25">
        <v>0</v>
      </c>
      <c r="AD152" s="25">
        <v>0</v>
      </c>
      <c r="AE152" s="25">
        <v>0</v>
      </c>
    </row>
    <row r="153" spans="1:31" x14ac:dyDescent="0.2">
      <c r="A153" s="38" t="s">
        <v>272</v>
      </c>
      <c r="B153" s="104" t="s">
        <v>125</v>
      </c>
      <c r="C153" s="25">
        <v>631354464</v>
      </c>
      <c r="D153" s="25">
        <v>0</v>
      </c>
      <c r="E153" s="25">
        <v>0</v>
      </c>
      <c r="F153" s="25">
        <v>20000000</v>
      </c>
      <c r="G153" s="25">
        <v>118628841</v>
      </c>
      <c r="H153" s="25">
        <v>532725623</v>
      </c>
      <c r="I153" s="25">
        <v>532725623</v>
      </c>
      <c r="J153" s="25">
        <v>532725623</v>
      </c>
      <c r="K153" s="25">
        <v>442735583</v>
      </c>
      <c r="L153" s="25">
        <v>442735583</v>
      </c>
      <c r="M153" s="25">
        <v>442735583</v>
      </c>
      <c r="N153" s="25">
        <v>442735583</v>
      </c>
      <c r="O153" s="25">
        <v>442735583</v>
      </c>
      <c r="P153" s="25">
        <v>442735583</v>
      </c>
      <c r="Q153" s="25">
        <v>442735583</v>
      </c>
      <c r="R153" s="25">
        <v>442735583</v>
      </c>
      <c r="S153" s="25">
        <v>0</v>
      </c>
      <c r="T153" s="25">
        <v>0</v>
      </c>
      <c r="U153" s="25">
        <v>0</v>
      </c>
      <c r="V153" s="25">
        <v>0</v>
      </c>
      <c r="W153" s="25">
        <v>89990040</v>
      </c>
      <c r="X153" s="25">
        <v>16.892380639254498</v>
      </c>
      <c r="Y153" s="25">
        <v>89990040</v>
      </c>
      <c r="Z153" s="25">
        <v>16.892380639254498</v>
      </c>
      <c r="AA153" s="25">
        <v>89990040</v>
      </c>
      <c r="AB153" s="25">
        <v>16.892380639254498</v>
      </c>
      <c r="AC153" s="25">
        <v>0</v>
      </c>
      <c r="AD153" s="25">
        <v>0</v>
      </c>
      <c r="AE153" s="25">
        <v>0</v>
      </c>
    </row>
    <row r="154" spans="1:31" x14ac:dyDescent="0.2">
      <c r="A154" s="38" t="s">
        <v>273</v>
      </c>
      <c r="B154" s="104" t="s">
        <v>127</v>
      </c>
      <c r="C154" s="25">
        <v>430716780</v>
      </c>
      <c r="D154" s="25">
        <v>0</v>
      </c>
      <c r="E154" s="25">
        <v>0</v>
      </c>
      <c r="F154" s="25">
        <v>0</v>
      </c>
      <c r="G154" s="25">
        <v>76077520</v>
      </c>
      <c r="H154" s="25">
        <v>354639260</v>
      </c>
      <c r="I154" s="25">
        <v>354639260</v>
      </c>
      <c r="J154" s="25">
        <v>354639260</v>
      </c>
      <c r="K154" s="25">
        <v>343825308</v>
      </c>
      <c r="L154" s="25">
        <v>343825308</v>
      </c>
      <c r="M154" s="25">
        <v>343825308</v>
      </c>
      <c r="N154" s="25">
        <v>343825308</v>
      </c>
      <c r="O154" s="25">
        <v>343825308</v>
      </c>
      <c r="P154" s="25">
        <v>343825308</v>
      </c>
      <c r="Q154" s="25">
        <v>343825308</v>
      </c>
      <c r="R154" s="25">
        <v>343825308</v>
      </c>
      <c r="S154" s="25">
        <v>0</v>
      </c>
      <c r="T154" s="25">
        <v>0</v>
      </c>
      <c r="U154" s="25">
        <v>0</v>
      </c>
      <c r="V154" s="25">
        <v>0</v>
      </c>
      <c r="W154" s="25">
        <v>10813952</v>
      </c>
      <c r="X154" s="25">
        <v>3.0492822481075601</v>
      </c>
      <c r="Y154" s="25">
        <v>10813952</v>
      </c>
      <c r="Z154" s="25">
        <v>3.0492822481075601</v>
      </c>
      <c r="AA154" s="25">
        <v>10813952</v>
      </c>
      <c r="AB154" s="25">
        <v>3.0492822481075601</v>
      </c>
      <c r="AC154" s="25">
        <v>0</v>
      </c>
      <c r="AD154" s="25">
        <v>0</v>
      </c>
      <c r="AE154" s="25">
        <v>0</v>
      </c>
    </row>
    <row r="155" spans="1:31" x14ac:dyDescent="0.2">
      <c r="A155" s="38" t="s">
        <v>274</v>
      </c>
      <c r="B155" s="104" t="s">
        <v>74</v>
      </c>
      <c r="C155" s="25">
        <v>430716780</v>
      </c>
      <c r="D155" s="25">
        <v>0</v>
      </c>
      <c r="E155" s="25">
        <v>0</v>
      </c>
      <c r="F155" s="25">
        <v>0</v>
      </c>
      <c r="G155" s="25">
        <v>76077520</v>
      </c>
      <c r="H155" s="25">
        <v>354639260</v>
      </c>
      <c r="I155" s="25">
        <v>354639260</v>
      </c>
      <c r="J155" s="25">
        <v>354639260</v>
      </c>
      <c r="K155" s="25">
        <v>343825308</v>
      </c>
      <c r="L155" s="25">
        <v>343825308</v>
      </c>
      <c r="M155" s="25">
        <v>343825308</v>
      </c>
      <c r="N155" s="25">
        <v>343825308</v>
      </c>
      <c r="O155" s="25">
        <v>343825308</v>
      </c>
      <c r="P155" s="25">
        <v>343825308</v>
      </c>
      <c r="Q155" s="25">
        <v>343825308</v>
      </c>
      <c r="R155" s="25">
        <v>343825308</v>
      </c>
      <c r="S155" s="25">
        <v>0</v>
      </c>
      <c r="T155" s="25">
        <v>0</v>
      </c>
      <c r="U155" s="25">
        <v>0</v>
      </c>
      <c r="V155" s="25">
        <v>0</v>
      </c>
      <c r="W155" s="25">
        <v>10813952</v>
      </c>
      <c r="X155" s="25">
        <v>3.0492822481075601</v>
      </c>
      <c r="Y155" s="25">
        <v>10813952</v>
      </c>
      <c r="Z155" s="25">
        <v>3.0492822481075601</v>
      </c>
      <c r="AA155" s="25">
        <v>10813952</v>
      </c>
      <c r="AB155" s="25">
        <v>3.0492822481075601</v>
      </c>
      <c r="AC155" s="25">
        <v>0</v>
      </c>
      <c r="AD155" s="25">
        <v>0</v>
      </c>
      <c r="AE155" s="25">
        <v>0</v>
      </c>
    </row>
    <row r="156" spans="1:31" x14ac:dyDescent="0.2">
      <c r="A156" s="38" t="s">
        <v>275</v>
      </c>
      <c r="B156" s="104" t="s">
        <v>139</v>
      </c>
      <c r="C156" s="25">
        <v>42691321</v>
      </c>
      <c r="D156" s="25">
        <v>0</v>
      </c>
      <c r="E156" s="25">
        <v>0</v>
      </c>
      <c r="F156" s="25">
        <v>20000000</v>
      </c>
      <c r="G156" s="25">
        <v>22551321</v>
      </c>
      <c r="H156" s="25">
        <v>40140000</v>
      </c>
      <c r="I156" s="25">
        <v>40140000</v>
      </c>
      <c r="J156" s="25">
        <v>40140000</v>
      </c>
      <c r="K156" s="25">
        <v>35064498</v>
      </c>
      <c r="L156" s="25">
        <v>35064498</v>
      </c>
      <c r="M156" s="25">
        <v>35064498</v>
      </c>
      <c r="N156" s="25">
        <v>35064498</v>
      </c>
      <c r="O156" s="25">
        <v>35064498</v>
      </c>
      <c r="P156" s="25">
        <v>35064498</v>
      </c>
      <c r="Q156" s="25">
        <v>35064498</v>
      </c>
      <c r="R156" s="25">
        <v>35064498</v>
      </c>
      <c r="S156" s="25">
        <v>0</v>
      </c>
      <c r="T156" s="25">
        <v>0</v>
      </c>
      <c r="U156" s="25">
        <v>0</v>
      </c>
      <c r="V156" s="25">
        <v>0</v>
      </c>
      <c r="W156" s="25">
        <v>5075502</v>
      </c>
      <c r="X156" s="25">
        <v>12.644499252615798</v>
      </c>
      <c r="Y156" s="25">
        <v>5075502</v>
      </c>
      <c r="Z156" s="25">
        <v>12.644499252615798</v>
      </c>
      <c r="AA156" s="25">
        <v>5075502</v>
      </c>
      <c r="AB156" s="25">
        <v>12.644499252615798</v>
      </c>
      <c r="AC156" s="25">
        <v>0</v>
      </c>
      <c r="AD156" s="25">
        <v>0</v>
      </c>
      <c r="AE156" s="25">
        <v>0</v>
      </c>
    </row>
    <row r="157" spans="1:31" x14ac:dyDescent="0.2">
      <c r="A157" s="38" t="s">
        <v>276</v>
      </c>
      <c r="B157" s="104" t="s">
        <v>74</v>
      </c>
      <c r="C157" s="25">
        <v>42691321</v>
      </c>
      <c r="D157" s="25">
        <v>0</v>
      </c>
      <c r="E157" s="25">
        <v>0</v>
      </c>
      <c r="F157" s="25">
        <v>20000000</v>
      </c>
      <c r="G157" s="25">
        <v>22551321</v>
      </c>
      <c r="H157" s="25">
        <v>40140000</v>
      </c>
      <c r="I157" s="25">
        <v>40140000</v>
      </c>
      <c r="J157" s="25">
        <v>40140000</v>
      </c>
      <c r="K157" s="25">
        <v>35064498</v>
      </c>
      <c r="L157" s="25">
        <v>35064498</v>
      </c>
      <c r="M157" s="25">
        <v>35064498</v>
      </c>
      <c r="N157" s="25">
        <v>35064498</v>
      </c>
      <c r="O157" s="25">
        <v>35064498</v>
      </c>
      <c r="P157" s="25">
        <v>35064498</v>
      </c>
      <c r="Q157" s="25">
        <v>35064498</v>
      </c>
      <c r="R157" s="25">
        <v>35064498</v>
      </c>
      <c r="S157" s="25">
        <v>0</v>
      </c>
      <c r="T157" s="25">
        <v>0</v>
      </c>
      <c r="U157" s="25">
        <v>0</v>
      </c>
      <c r="V157" s="25">
        <v>0</v>
      </c>
      <c r="W157" s="25">
        <v>5075502</v>
      </c>
      <c r="X157" s="25">
        <v>12.644499252615798</v>
      </c>
      <c r="Y157" s="25">
        <v>5075502</v>
      </c>
      <c r="Z157" s="25">
        <v>12.644499252615798</v>
      </c>
      <c r="AA157" s="25">
        <v>5075502</v>
      </c>
      <c r="AB157" s="25">
        <v>12.644499252615798</v>
      </c>
      <c r="AC157" s="25">
        <v>0</v>
      </c>
      <c r="AD157" s="25">
        <v>0</v>
      </c>
      <c r="AE157" s="25">
        <v>0</v>
      </c>
    </row>
    <row r="158" spans="1:31" x14ac:dyDescent="0.2">
      <c r="A158" s="38" t="s">
        <v>277</v>
      </c>
      <c r="B158" s="104" t="s">
        <v>142</v>
      </c>
      <c r="C158" s="25">
        <v>10000000</v>
      </c>
      <c r="D158" s="25">
        <v>0</v>
      </c>
      <c r="E158" s="25">
        <v>0</v>
      </c>
      <c r="F158" s="25">
        <v>0</v>
      </c>
      <c r="G158" s="25">
        <v>0</v>
      </c>
      <c r="H158" s="25">
        <v>10000000</v>
      </c>
      <c r="I158" s="25">
        <v>10000000</v>
      </c>
      <c r="J158" s="25">
        <v>10000000</v>
      </c>
      <c r="K158" s="25">
        <v>1712657</v>
      </c>
      <c r="L158" s="25">
        <v>1712657</v>
      </c>
      <c r="M158" s="25">
        <v>1712657</v>
      </c>
      <c r="N158" s="25">
        <v>1712657</v>
      </c>
      <c r="O158" s="25">
        <v>1712657</v>
      </c>
      <c r="P158" s="25">
        <v>1712657</v>
      </c>
      <c r="Q158" s="25">
        <v>1712657</v>
      </c>
      <c r="R158" s="25">
        <v>1712657</v>
      </c>
      <c r="S158" s="25">
        <v>0</v>
      </c>
      <c r="T158" s="25">
        <v>0</v>
      </c>
      <c r="U158" s="25">
        <v>0</v>
      </c>
      <c r="V158" s="25">
        <v>0</v>
      </c>
      <c r="W158" s="25">
        <v>8287343</v>
      </c>
      <c r="X158" s="25">
        <v>82.873429999999999</v>
      </c>
      <c r="Y158" s="25">
        <v>8287343</v>
      </c>
      <c r="Z158" s="25">
        <v>82.873429999999999</v>
      </c>
      <c r="AA158" s="25">
        <v>8287343</v>
      </c>
      <c r="AB158" s="25">
        <v>82.873429999999999</v>
      </c>
      <c r="AC158" s="25">
        <v>0</v>
      </c>
      <c r="AD158" s="25">
        <v>0</v>
      </c>
      <c r="AE158" s="25">
        <v>0</v>
      </c>
    </row>
    <row r="159" spans="1:31" x14ac:dyDescent="0.2">
      <c r="A159" s="38" t="s">
        <v>278</v>
      </c>
      <c r="B159" s="104" t="s">
        <v>74</v>
      </c>
      <c r="C159" s="25">
        <v>10000000</v>
      </c>
      <c r="D159" s="25">
        <v>0</v>
      </c>
      <c r="E159" s="25">
        <v>0</v>
      </c>
      <c r="F159" s="25">
        <v>0</v>
      </c>
      <c r="G159" s="25">
        <v>0</v>
      </c>
      <c r="H159" s="25">
        <v>10000000</v>
      </c>
      <c r="I159" s="25">
        <v>10000000</v>
      </c>
      <c r="J159" s="25">
        <v>10000000</v>
      </c>
      <c r="K159" s="25">
        <v>1712657</v>
      </c>
      <c r="L159" s="25">
        <v>1712657</v>
      </c>
      <c r="M159" s="25">
        <v>1712657</v>
      </c>
      <c r="N159" s="25">
        <v>1712657</v>
      </c>
      <c r="O159" s="25">
        <v>1712657</v>
      </c>
      <c r="P159" s="25">
        <v>1712657</v>
      </c>
      <c r="Q159" s="25">
        <v>1712657</v>
      </c>
      <c r="R159" s="25">
        <v>1712657</v>
      </c>
      <c r="S159" s="25">
        <v>0</v>
      </c>
      <c r="T159" s="25">
        <v>0</v>
      </c>
      <c r="U159" s="25">
        <v>0</v>
      </c>
      <c r="V159" s="25">
        <v>0</v>
      </c>
      <c r="W159" s="25">
        <v>8287343</v>
      </c>
      <c r="X159" s="25">
        <v>82.873429999999999</v>
      </c>
      <c r="Y159" s="25">
        <v>8287343</v>
      </c>
      <c r="Z159" s="25">
        <v>82.873429999999999</v>
      </c>
      <c r="AA159" s="25">
        <v>8287343</v>
      </c>
      <c r="AB159" s="25">
        <v>82.873429999999999</v>
      </c>
      <c r="AC159" s="25">
        <v>0</v>
      </c>
      <c r="AD159" s="25">
        <v>0</v>
      </c>
      <c r="AE159" s="25">
        <v>0</v>
      </c>
    </row>
    <row r="160" spans="1:31" x14ac:dyDescent="0.2">
      <c r="A160" s="38" t="s">
        <v>279</v>
      </c>
      <c r="B160" s="104" t="s">
        <v>145</v>
      </c>
      <c r="C160" s="25">
        <v>5549872</v>
      </c>
      <c r="D160" s="25">
        <v>0</v>
      </c>
      <c r="E160" s="25">
        <v>0</v>
      </c>
      <c r="F160" s="25">
        <v>0</v>
      </c>
      <c r="G160" s="25">
        <v>0</v>
      </c>
      <c r="H160" s="25">
        <v>5549872</v>
      </c>
      <c r="I160" s="25">
        <v>5549872</v>
      </c>
      <c r="J160" s="25">
        <v>5549872</v>
      </c>
      <c r="K160" s="25">
        <v>1729596</v>
      </c>
      <c r="L160" s="25">
        <v>1729596</v>
      </c>
      <c r="M160" s="25">
        <v>1729596</v>
      </c>
      <c r="N160" s="25">
        <v>1729596</v>
      </c>
      <c r="O160" s="25">
        <v>1729596</v>
      </c>
      <c r="P160" s="25">
        <v>1729596</v>
      </c>
      <c r="Q160" s="25">
        <v>1729596</v>
      </c>
      <c r="R160" s="25">
        <v>1729596</v>
      </c>
      <c r="S160" s="25">
        <v>0</v>
      </c>
      <c r="T160" s="25">
        <v>0</v>
      </c>
      <c r="U160" s="25">
        <v>0</v>
      </c>
      <c r="V160" s="25">
        <v>0</v>
      </c>
      <c r="W160" s="25">
        <v>3820276</v>
      </c>
      <c r="X160" s="25">
        <v>68.835389356727489</v>
      </c>
      <c r="Y160" s="25">
        <v>3820276</v>
      </c>
      <c r="Z160" s="25">
        <v>68.835389356727489</v>
      </c>
      <c r="AA160" s="25">
        <v>3820276</v>
      </c>
      <c r="AB160" s="25">
        <v>68.835389356727489</v>
      </c>
      <c r="AC160" s="25">
        <v>0</v>
      </c>
      <c r="AD160" s="25">
        <v>0</v>
      </c>
      <c r="AE160" s="25">
        <v>0</v>
      </c>
    </row>
    <row r="161" spans="1:31" x14ac:dyDescent="0.2">
      <c r="A161" s="38" t="s">
        <v>280</v>
      </c>
      <c r="B161" s="104" t="s">
        <v>74</v>
      </c>
      <c r="C161" s="25">
        <v>5549872</v>
      </c>
      <c r="D161" s="25">
        <v>0</v>
      </c>
      <c r="E161" s="25">
        <v>0</v>
      </c>
      <c r="F161" s="25">
        <v>0</v>
      </c>
      <c r="G161" s="25">
        <v>0</v>
      </c>
      <c r="H161" s="25">
        <v>5549872</v>
      </c>
      <c r="I161" s="25">
        <v>5549872</v>
      </c>
      <c r="J161" s="25">
        <v>5549872</v>
      </c>
      <c r="K161" s="25">
        <v>1729596</v>
      </c>
      <c r="L161" s="25">
        <v>1729596</v>
      </c>
      <c r="M161" s="25">
        <v>1729596</v>
      </c>
      <c r="N161" s="25">
        <v>1729596</v>
      </c>
      <c r="O161" s="25">
        <v>1729596</v>
      </c>
      <c r="P161" s="25">
        <v>1729596</v>
      </c>
      <c r="Q161" s="25">
        <v>1729596</v>
      </c>
      <c r="R161" s="25">
        <v>1729596</v>
      </c>
      <c r="S161" s="25">
        <v>0</v>
      </c>
      <c r="T161" s="25">
        <v>0</v>
      </c>
      <c r="U161" s="25">
        <v>0</v>
      </c>
      <c r="V161" s="25">
        <v>0</v>
      </c>
      <c r="W161" s="25">
        <v>3820276</v>
      </c>
      <c r="X161" s="25">
        <v>68.835389356727489</v>
      </c>
      <c r="Y161" s="25">
        <v>3820276</v>
      </c>
      <c r="Z161" s="25">
        <v>68.835389356727489</v>
      </c>
      <c r="AA161" s="25">
        <v>3820276</v>
      </c>
      <c r="AB161" s="25">
        <v>68.835389356727489</v>
      </c>
      <c r="AC161" s="25">
        <v>0</v>
      </c>
      <c r="AD161" s="25">
        <v>0</v>
      </c>
      <c r="AE161" s="25">
        <v>0</v>
      </c>
    </row>
    <row r="162" spans="1:31" x14ac:dyDescent="0.2">
      <c r="A162" s="38" t="s">
        <v>281</v>
      </c>
      <c r="B162" s="104" t="s">
        <v>148</v>
      </c>
      <c r="C162" s="25">
        <v>20491834</v>
      </c>
      <c r="D162" s="25">
        <v>0</v>
      </c>
      <c r="E162" s="25">
        <v>0</v>
      </c>
      <c r="F162" s="25">
        <v>0</v>
      </c>
      <c r="G162" s="25">
        <v>0</v>
      </c>
      <c r="H162" s="25">
        <v>20491834</v>
      </c>
      <c r="I162" s="25">
        <v>20491834</v>
      </c>
      <c r="J162" s="25">
        <v>20491834</v>
      </c>
      <c r="K162" s="25">
        <v>14259615</v>
      </c>
      <c r="L162" s="25">
        <v>14259615</v>
      </c>
      <c r="M162" s="25">
        <v>14259615</v>
      </c>
      <c r="N162" s="25">
        <v>14259615</v>
      </c>
      <c r="O162" s="25">
        <v>14259615</v>
      </c>
      <c r="P162" s="25">
        <v>14259615</v>
      </c>
      <c r="Q162" s="25">
        <v>14259615</v>
      </c>
      <c r="R162" s="25">
        <v>14259615</v>
      </c>
      <c r="S162" s="25">
        <v>0</v>
      </c>
      <c r="T162" s="25">
        <v>0</v>
      </c>
      <c r="U162" s="25">
        <v>0</v>
      </c>
      <c r="V162" s="25">
        <v>0</v>
      </c>
      <c r="W162" s="25">
        <v>6232219</v>
      </c>
      <c r="X162" s="25">
        <v>30.4131831245559</v>
      </c>
      <c r="Y162" s="25">
        <v>6232219</v>
      </c>
      <c r="Z162" s="25">
        <v>30.4131831245559</v>
      </c>
      <c r="AA162" s="25">
        <v>6232219</v>
      </c>
      <c r="AB162" s="25">
        <v>30.4131831245559</v>
      </c>
      <c r="AC162" s="25">
        <v>0</v>
      </c>
      <c r="AD162" s="25">
        <v>0</v>
      </c>
      <c r="AE162" s="25">
        <v>0</v>
      </c>
    </row>
    <row r="163" spans="1:31" x14ac:dyDescent="0.2">
      <c r="A163" s="38" t="s">
        <v>282</v>
      </c>
      <c r="B163" s="104" t="s">
        <v>74</v>
      </c>
      <c r="C163" s="25">
        <v>20491834</v>
      </c>
      <c r="D163" s="25">
        <v>0</v>
      </c>
      <c r="E163" s="25">
        <v>0</v>
      </c>
      <c r="F163" s="25">
        <v>0</v>
      </c>
      <c r="G163" s="25">
        <v>0</v>
      </c>
      <c r="H163" s="25">
        <v>20491834</v>
      </c>
      <c r="I163" s="25">
        <v>20491834</v>
      </c>
      <c r="J163" s="25">
        <v>20491834</v>
      </c>
      <c r="K163" s="25">
        <v>14259615</v>
      </c>
      <c r="L163" s="25">
        <v>14259615</v>
      </c>
      <c r="M163" s="25">
        <v>14259615</v>
      </c>
      <c r="N163" s="25">
        <v>14259615</v>
      </c>
      <c r="O163" s="25">
        <v>14259615</v>
      </c>
      <c r="P163" s="25">
        <v>14259615</v>
      </c>
      <c r="Q163" s="25">
        <v>14259615</v>
      </c>
      <c r="R163" s="25">
        <v>14259615</v>
      </c>
      <c r="S163" s="25">
        <v>0</v>
      </c>
      <c r="T163" s="25">
        <v>0</v>
      </c>
      <c r="U163" s="25">
        <v>0</v>
      </c>
      <c r="V163" s="25">
        <v>0</v>
      </c>
      <c r="W163" s="25">
        <v>6232219</v>
      </c>
      <c r="X163" s="25">
        <v>30.4131831245559</v>
      </c>
      <c r="Y163" s="25">
        <v>6232219</v>
      </c>
      <c r="Z163" s="25">
        <v>30.4131831245559</v>
      </c>
      <c r="AA163" s="25">
        <v>6232219</v>
      </c>
      <c r="AB163" s="25">
        <v>30.4131831245559</v>
      </c>
      <c r="AC163" s="25">
        <v>0</v>
      </c>
      <c r="AD163" s="25">
        <v>0</v>
      </c>
      <c r="AE163" s="25">
        <v>0</v>
      </c>
    </row>
    <row r="164" spans="1:31" x14ac:dyDescent="0.2">
      <c r="A164" s="38" t="s">
        <v>283</v>
      </c>
      <c r="B164" s="104" t="s">
        <v>160</v>
      </c>
      <c r="C164" s="25">
        <v>2548620</v>
      </c>
      <c r="D164" s="25">
        <v>0</v>
      </c>
      <c r="E164" s="25">
        <v>0</v>
      </c>
      <c r="F164" s="25">
        <v>0</v>
      </c>
      <c r="G164" s="25">
        <v>0</v>
      </c>
      <c r="H164" s="25">
        <v>2548620</v>
      </c>
      <c r="I164" s="25">
        <v>2548620</v>
      </c>
      <c r="J164" s="25">
        <v>2548620</v>
      </c>
      <c r="K164" s="25">
        <v>1804274</v>
      </c>
      <c r="L164" s="25">
        <v>1804274</v>
      </c>
      <c r="M164" s="25">
        <v>1804274</v>
      </c>
      <c r="N164" s="25">
        <v>1804274</v>
      </c>
      <c r="O164" s="25">
        <v>1804274</v>
      </c>
      <c r="P164" s="25">
        <v>1804274</v>
      </c>
      <c r="Q164" s="25">
        <v>1804274</v>
      </c>
      <c r="R164" s="25">
        <v>1804274</v>
      </c>
      <c r="S164" s="25">
        <v>0</v>
      </c>
      <c r="T164" s="25">
        <v>0</v>
      </c>
      <c r="U164" s="25">
        <v>0</v>
      </c>
      <c r="V164" s="25">
        <v>0</v>
      </c>
      <c r="W164" s="25">
        <v>744346</v>
      </c>
      <c r="X164" s="25">
        <v>29.205844731658701</v>
      </c>
      <c r="Y164" s="25">
        <v>744346</v>
      </c>
      <c r="Z164" s="25">
        <v>29.205844731658701</v>
      </c>
      <c r="AA164" s="25">
        <v>744346</v>
      </c>
      <c r="AB164" s="25">
        <v>29.205844731658701</v>
      </c>
      <c r="AC164" s="25">
        <v>0</v>
      </c>
      <c r="AD164" s="25">
        <v>0</v>
      </c>
      <c r="AE164" s="25">
        <v>0</v>
      </c>
    </row>
    <row r="165" spans="1:31" x14ac:dyDescent="0.2">
      <c r="A165" s="38" t="s">
        <v>284</v>
      </c>
      <c r="B165" s="104" t="s">
        <v>74</v>
      </c>
      <c r="C165" s="25">
        <v>2548620</v>
      </c>
      <c r="D165" s="25">
        <v>0</v>
      </c>
      <c r="E165" s="25">
        <v>0</v>
      </c>
      <c r="F165" s="25">
        <v>0</v>
      </c>
      <c r="G165" s="25">
        <v>0</v>
      </c>
      <c r="H165" s="25">
        <v>2548620</v>
      </c>
      <c r="I165" s="25">
        <v>2548620</v>
      </c>
      <c r="J165" s="25">
        <v>2548620</v>
      </c>
      <c r="K165" s="25">
        <v>1804274</v>
      </c>
      <c r="L165" s="25">
        <v>1804274</v>
      </c>
      <c r="M165" s="25">
        <v>1804274</v>
      </c>
      <c r="N165" s="25">
        <v>1804274</v>
      </c>
      <c r="O165" s="25">
        <v>1804274</v>
      </c>
      <c r="P165" s="25">
        <v>1804274</v>
      </c>
      <c r="Q165" s="25">
        <v>1804274</v>
      </c>
      <c r="R165" s="25">
        <v>1804274</v>
      </c>
      <c r="S165" s="25">
        <v>0</v>
      </c>
      <c r="T165" s="25">
        <v>0</v>
      </c>
      <c r="U165" s="25">
        <v>0</v>
      </c>
      <c r="V165" s="25">
        <v>0</v>
      </c>
      <c r="W165" s="25">
        <v>744346</v>
      </c>
      <c r="X165" s="25">
        <v>29.205844731658701</v>
      </c>
      <c r="Y165" s="25">
        <v>744346</v>
      </c>
      <c r="Z165" s="25">
        <v>29.205844731658701</v>
      </c>
      <c r="AA165" s="25">
        <v>744346</v>
      </c>
      <c r="AB165" s="25">
        <v>29.205844731658701</v>
      </c>
      <c r="AC165" s="25">
        <v>0</v>
      </c>
      <c r="AD165" s="25">
        <v>0</v>
      </c>
      <c r="AE165" s="25">
        <v>0</v>
      </c>
    </row>
    <row r="166" spans="1:31" x14ac:dyDescent="0.2">
      <c r="A166" s="38" t="s">
        <v>285</v>
      </c>
      <c r="B166" s="104" t="s">
        <v>163</v>
      </c>
      <c r="C166" s="25">
        <v>30054690</v>
      </c>
      <c r="D166" s="25">
        <v>0</v>
      </c>
      <c r="E166" s="25">
        <v>0</v>
      </c>
      <c r="F166" s="25">
        <v>0</v>
      </c>
      <c r="G166" s="25">
        <v>0</v>
      </c>
      <c r="H166" s="25">
        <v>30054690</v>
      </c>
      <c r="I166" s="25">
        <v>30054690</v>
      </c>
      <c r="J166" s="25">
        <v>30054690</v>
      </c>
      <c r="K166" s="25">
        <v>20270578</v>
      </c>
      <c r="L166" s="25">
        <v>20270578</v>
      </c>
      <c r="M166" s="25">
        <v>20270578</v>
      </c>
      <c r="N166" s="25">
        <v>20270578</v>
      </c>
      <c r="O166" s="25">
        <v>20270578</v>
      </c>
      <c r="P166" s="25">
        <v>20270578</v>
      </c>
      <c r="Q166" s="25">
        <v>20270578</v>
      </c>
      <c r="R166" s="25">
        <v>20270578</v>
      </c>
      <c r="S166" s="25">
        <v>0</v>
      </c>
      <c r="T166" s="25">
        <v>0</v>
      </c>
      <c r="U166" s="25">
        <v>0</v>
      </c>
      <c r="V166" s="25">
        <v>0</v>
      </c>
      <c r="W166" s="25">
        <v>9784112</v>
      </c>
      <c r="X166" s="25">
        <v>32.554360068262191</v>
      </c>
      <c r="Y166" s="25">
        <v>9784112</v>
      </c>
      <c r="Z166" s="25">
        <v>32.554360068262191</v>
      </c>
      <c r="AA166" s="25">
        <v>9784112</v>
      </c>
      <c r="AB166" s="25">
        <v>32.554360068262191</v>
      </c>
      <c r="AC166" s="25">
        <v>0</v>
      </c>
      <c r="AD166" s="25">
        <v>0</v>
      </c>
      <c r="AE166" s="25">
        <v>0</v>
      </c>
    </row>
    <row r="167" spans="1:31" x14ac:dyDescent="0.2">
      <c r="A167" s="38" t="s">
        <v>286</v>
      </c>
      <c r="B167" s="104" t="s">
        <v>74</v>
      </c>
      <c r="C167" s="25">
        <v>30054690</v>
      </c>
      <c r="D167" s="25">
        <v>0</v>
      </c>
      <c r="E167" s="25">
        <v>0</v>
      </c>
      <c r="F167" s="25">
        <v>0</v>
      </c>
      <c r="G167" s="25">
        <v>0</v>
      </c>
      <c r="H167" s="25">
        <v>30054690</v>
      </c>
      <c r="I167" s="25">
        <v>30054690</v>
      </c>
      <c r="J167" s="25">
        <v>30054690</v>
      </c>
      <c r="K167" s="25">
        <v>20270578</v>
      </c>
      <c r="L167" s="25">
        <v>20270578</v>
      </c>
      <c r="M167" s="25">
        <v>20270578</v>
      </c>
      <c r="N167" s="25">
        <v>20270578</v>
      </c>
      <c r="O167" s="25">
        <v>20270578</v>
      </c>
      <c r="P167" s="25">
        <v>20270578</v>
      </c>
      <c r="Q167" s="25">
        <v>20270578</v>
      </c>
      <c r="R167" s="25">
        <v>20270578</v>
      </c>
      <c r="S167" s="25">
        <v>0</v>
      </c>
      <c r="T167" s="25">
        <v>0</v>
      </c>
      <c r="U167" s="25">
        <v>0</v>
      </c>
      <c r="V167" s="25">
        <v>0</v>
      </c>
      <c r="W167" s="25">
        <v>9784112</v>
      </c>
      <c r="X167" s="25">
        <v>32.554360068262191</v>
      </c>
      <c r="Y167" s="25">
        <v>9784112</v>
      </c>
      <c r="Z167" s="25">
        <v>32.554360068262191</v>
      </c>
      <c r="AA167" s="25">
        <v>9784112</v>
      </c>
      <c r="AB167" s="25">
        <v>32.554360068262191</v>
      </c>
      <c r="AC167" s="25">
        <v>0</v>
      </c>
      <c r="AD167" s="25">
        <v>0</v>
      </c>
      <c r="AE167" s="25">
        <v>0</v>
      </c>
    </row>
    <row r="168" spans="1:31" x14ac:dyDescent="0.2">
      <c r="A168" s="38" t="s">
        <v>287</v>
      </c>
      <c r="B168" s="104" t="s">
        <v>169</v>
      </c>
      <c r="C168" s="25">
        <v>19672161</v>
      </c>
      <c r="D168" s="25">
        <v>0</v>
      </c>
      <c r="E168" s="25">
        <v>0</v>
      </c>
      <c r="F168" s="25">
        <v>0</v>
      </c>
      <c r="G168" s="25">
        <v>0</v>
      </c>
      <c r="H168" s="25">
        <v>19672161</v>
      </c>
      <c r="I168" s="25">
        <v>19672161</v>
      </c>
      <c r="J168" s="25">
        <v>19672161</v>
      </c>
      <c r="K168" s="25">
        <v>14596622</v>
      </c>
      <c r="L168" s="25">
        <v>14596622</v>
      </c>
      <c r="M168" s="25">
        <v>14596622</v>
      </c>
      <c r="N168" s="25">
        <v>14596622</v>
      </c>
      <c r="O168" s="25">
        <v>14596622</v>
      </c>
      <c r="P168" s="25">
        <v>14596622</v>
      </c>
      <c r="Q168" s="25">
        <v>14596622</v>
      </c>
      <c r="R168" s="25">
        <v>14596622</v>
      </c>
      <c r="S168" s="25">
        <v>0</v>
      </c>
      <c r="T168" s="25">
        <v>0</v>
      </c>
      <c r="U168" s="25">
        <v>0</v>
      </c>
      <c r="V168" s="25">
        <v>0</v>
      </c>
      <c r="W168" s="25">
        <v>5075539</v>
      </c>
      <c r="X168" s="25">
        <v>25.800617430896402</v>
      </c>
      <c r="Y168" s="25">
        <v>5075539</v>
      </c>
      <c r="Z168" s="25">
        <v>25.800617430896402</v>
      </c>
      <c r="AA168" s="25">
        <v>5075539</v>
      </c>
      <c r="AB168" s="25">
        <v>25.800617430896402</v>
      </c>
      <c r="AC168" s="25">
        <v>0</v>
      </c>
      <c r="AD168" s="25">
        <v>0</v>
      </c>
      <c r="AE168" s="25">
        <v>0</v>
      </c>
    </row>
    <row r="169" spans="1:31" x14ac:dyDescent="0.2">
      <c r="A169" s="38" t="s">
        <v>288</v>
      </c>
      <c r="B169" s="104" t="s">
        <v>74</v>
      </c>
      <c r="C169" s="25">
        <v>19672161</v>
      </c>
      <c r="D169" s="25">
        <v>0</v>
      </c>
      <c r="E169" s="25">
        <v>0</v>
      </c>
      <c r="F169" s="25">
        <v>0</v>
      </c>
      <c r="G169" s="25">
        <v>0</v>
      </c>
      <c r="H169" s="25">
        <v>19672161</v>
      </c>
      <c r="I169" s="25">
        <v>19672161</v>
      </c>
      <c r="J169" s="25">
        <v>19672161</v>
      </c>
      <c r="K169" s="25">
        <v>14596622</v>
      </c>
      <c r="L169" s="25">
        <v>14596622</v>
      </c>
      <c r="M169" s="25">
        <v>14596622</v>
      </c>
      <c r="N169" s="25">
        <v>14596622</v>
      </c>
      <c r="O169" s="25">
        <v>14596622</v>
      </c>
      <c r="P169" s="25">
        <v>14596622</v>
      </c>
      <c r="Q169" s="25">
        <v>14596622</v>
      </c>
      <c r="R169" s="25">
        <v>14596622</v>
      </c>
      <c r="S169" s="25">
        <v>0</v>
      </c>
      <c r="T169" s="25">
        <v>0</v>
      </c>
      <c r="U169" s="25">
        <v>0</v>
      </c>
      <c r="V169" s="25">
        <v>0</v>
      </c>
      <c r="W169" s="25">
        <v>5075539</v>
      </c>
      <c r="X169" s="25">
        <v>25.800617430896402</v>
      </c>
      <c r="Y169" s="25">
        <v>5075539</v>
      </c>
      <c r="Z169" s="25">
        <v>25.800617430896402</v>
      </c>
      <c r="AA169" s="25">
        <v>5075539</v>
      </c>
      <c r="AB169" s="25">
        <v>25.800617430896402</v>
      </c>
      <c r="AC169" s="25">
        <v>0</v>
      </c>
      <c r="AD169" s="25">
        <v>0</v>
      </c>
      <c r="AE169" s="25">
        <v>0</v>
      </c>
    </row>
    <row r="170" spans="1:31" x14ac:dyDescent="0.2">
      <c r="A170" s="38" t="s">
        <v>289</v>
      </c>
      <c r="B170" s="104" t="s">
        <v>172</v>
      </c>
      <c r="C170" s="25">
        <v>13380255</v>
      </c>
      <c r="D170" s="25">
        <v>0</v>
      </c>
      <c r="E170" s="25">
        <v>0</v>
      </c>
      <c r="F170" s="25">
        <v>0</v>
      </c>
      <c r="G170" s="25">
        <v>0</v>
      </c>
      <c r="H170" s="25">
        <v>13380255</v>
      </c>
      <c r="I170" s="25">
        <v>13380255</v>
      </c>
      <c r="J170" s="25">
        <v>13380255</v>
      </c>
      <c r="K170" s="25">
        <v>9472435</v>
      </c>
      <c r="L170" s="25">
        <v>9472435</v>
      </c>
      <c r="M170" s="25">
        <v>9472435</v>
      </c>
      <c r="N170" s="25">
        <v>9472435</v>
      </c>
      <c r="O170" s="25">
        <v>9472435</v>
      </c>
      <c r="P170" s="25">
        <v>9472435</v>
      </c>
      <c r="Q170" s="25">
        <v>9472435</v>
      </c>
      <c r="R170" s="25">
        <v>9472435</v>
      </c>
      <c r="S170" s="25">
        <v>0</v>
      </c>
      <c r="T170" s="25">
        <v>0</v>
      </c>
      <c r="U170" s="25">
        <v>0</v>
      </c>
      <c r="V170" s="25">
        <v>0</v>
      </c>
      <c r="W170" s="25">
        <v>3907820</v>
      </c>
      <c r="X170" s="25">
        <v>29.205870889605595</v>
      </c>
      <c r="Y170" s="25">
        <v>3907820</v>
      </c>
      <c r="Z170" s="25">
        <v>29.205870889605595</v>
      </c>
      <c r="AA170" s="25">
        <v>3907820</v>
      </c>
      <c r="AB170" s="25">
        <v>29.205870889605595</v>
      </c>
      <c r="AC170" s="25">
        <v>0</v>
      </c>
      <c r="AD170" s="25">
        <v>0</v>
      </c>
      <c r="AE170" s="25">
        <v>0</v>
      </c>
    </row>
    <row r="171" spans="1:31" x14ac:dyDescent="0.2">
      <c r="A171" s="38" t="s">
        <v>290</v>
      </c>
      <c r="B171" s="104" t="s">
        <v>74</v>
      </c>
      <c r="C171" s="25">
        <v>13380255</v>
      </c>
      <c r="D171" s="25">
        <v>0</v>
      </c>
      <c r="E171" s="25">
        <v>0</v>
      </c>
      <c r="F171" s="25">
        <v>0</v>
      </c>
      <c r="G171" s="25">
        <v>0</v>
      </c>
      <c r="H171" s="25">
        <v>13380255</v>
      </c>
      <c r="I171" s="25">
        <v>13380255</v>
      </c>
      <c r="J171" s="25">
        <v>13380255</v>
      </c>
      <c r="K171" s="25">
        <v>9472435</v>
      </c>
      <c r="L171" s="25">
        <v>9472435</v>
      </c>
      <c r="M171" s="25">
        <v>9472435</v>
      </c>
      <c r="N171" s="25">
        <v>9472435</v>
      </c>
      <c r="O171" s="25">
        <v>9472435</v>
      </c>
      <c r="P171" s="25">
        <v>9472435</v>
      </c>
      <c r="Q171" s="25">
        <v>9472435</v>
      </c>
      <c r="R171" s="25">
        <v>9472435</v>
      </c>
      <c r="S171" s="25">
        <v>0</v>
      </c>
      <c r="T171" s="25">
        <v>0</v>
      </c>
      <c r="U171" s="25">
        <v>0</v>
      </c>
      <c r="V171" s="25">
        <v>0</v>
      </c>
      <c r="W171" s="25">
        <v>3907820</v>
      </c>
      <c r="X171" s="25">
        <v>29.205870889605595</v>
      </c>
      <c r="Y171" s="25">
        <v>3907820</v>
      </c>
      <c r="Z171" s="25">
        <v>29.205870889605595</v>
      </c>
      <c r="AA171" s="25">
        <v>3907820</v>
      </c>
      <c r="AB171" s="25">
        <v>29.205870889605595</v>
      </c>
      <c r="AC171" s="25">
        <v>0</v>
      </c>
      <c r="AD171" s="25">
        <v>0</v>
      </c>
      <c r="AE171" s="25">
        <v>0</v>
      </c>
    </row>
    <row r="172" spans="1:31" x14ac:dyDescent="0.2">
      <c r="A172" s="38" t="s">
        <v>291</v>
      </c>
      <c r="B172" s="104" t="s">
        <v>175</v>
      </c>
      <c r="C172" s="25">
        <v>56248931</v>
      </c>
      <c r="D172" s="25">
        <v>0</v>
      </c>
      <c r="E172" s="25">
        <v>0</v>
      </c>
      <c r="F172" s="25">
        <v>0</v>
      </c>
      <c r="G172" s="25">
        <v>20000000</v>
      </c>
      <c r="H172" s="25">
        <v>36248931</v>
      </c>
      <c r="I172" s="25">
        <v>36248931</v>
      </c>
      <c r="J172" s="25">
        <v>36248931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36248931</v>
      </c>
      <c r="X172" s="25">
        <v>100</v>
      </c>
      <c r="Y172" s="25">
        <v>36248931</v>
      </c>
      <c r="Z172" s="25">
        <v>100</v>
      </c>
      <c r="AA172" s="25">
        <v>36248931</v>
      </c>
      <c r="AB172" s="25">
        <v>100</v>
      </c>
      <c r="AC172" s="25">
        <v>0</v>
      </c>
      <c r="AD172" s="25">
        <v>0</v>
      </c>
      <c r="AE172" s="25">
        <v>0</v>
      </c>
    </row>
    <row r="173" spans="1:31" x14ac:dyDescent="0.2">
      <c r="A173" s="38" t="s">
        <v>292</v>
      </c>
      <c r="B173" s="104" t="s">
        <v>74</v>
      </c>
      <c r="C173" s="25">
        <v>56248931</v>
      </c>
      <c r="D173" s="25">
        <v>0</v>
      </c>
      <c r="E173" s="25">
        <v>0</v>
      </c>
      <c r="F173" s="25">
        <v>0</v>
      </c>
      <c r="G173" s="25">
        <v>20000000</v>
      </c>
      <c r="H173" s="25">
        <v>36248931</v>
      </c>
      <c r="I173" s="25">
        <v>36248931</v>
      </c>
      <c r="J173" s="25">
        <v>36248931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36248931</v>
      </c>
      <c r="X173" s="25">
        <v>100</v>
      </c>
      <c r="Y173" s="25">
        <v>36248931</v>
      </c>
      <c r="Z173" s="25">
        <v>100</v>
      </c>
      <c r="AA173" s="25">
        <v>36248931</v>
      </c>
      <c r="AB173" s="25">
        <v>100</v>
      </c>
      <c r="AC173" s="25">
        <v>0</v>
      </c>
      <c r="AD173" s="25">
        <v>0</v>
      </c>
      <c r="AE173" s="25">
        <v>0</v>
      </c>
    </row>
    <row r="174" spans="1:31" ht="25.5" x14ac:dyDescent="0.2">
      <c r="A174" s="38" t="s">
        <v>293</v>
      </c>
      <c r="B174" s="104" t="s">
        <v>199</v>
      </c>
      <c r="C174" s="25">
        <v>99676176</v>
      </c>
      <c r="D174" s="25">
        <v>0</v>
      </c>
      <c r="E174" s="25">
        <v>0</v>
      </c>
      <c r="F174" s="25">
        <v>0</v>
      </c>
      <c r="G174" s="25">
        <v>47774012</v>
      </c>
      <c r="H174" s="25">
        <v>51902164</v>
      </c>
      <c r="I174" s="25">
        <v>51902164</v>
      </c>
      <c r="J174" s="25">
        <v>51902164</v>
      </c>
      <c r="K174" s="25">
        <v>47988938</v>
      </c>
      <c r="L174" s="25">
        <v>47988938</v>
      </c>
      <c r="M174" s="25">
        <v>47988938</v>
      </c>
      <c r="N174" s="25">
        <v>47988938</v>
      </c>
      <c r="O174" s="25">
        <v>47988938</v>
      </c>
      <c r="P174" s="25">
        <v>47988938</v>
      </c>
      <c r="Q174" s="25">
        <v>47988938</v>
      </c>
      <c r="R174" s="25">
        <v>47988938</v>
      </c>
      <c r="S174" s="25">
        <v>0</v>
      </c>
      <c r="T174" s="25">
        <v>0</v>
      </c>
      <c r="U174" s="25">
        <v>0</v>
      </c>
      <c r="V174" s="25">
        <v>0</v>
      </c>
      <c r="W174" s="25">
        <v>3913226</v>
      </c>
      <c r="X174" s="25">
        <v>7.539620120656239</v>
      </c>
      <c r="Y174" s="25">
        <v>3913226</v>
      </c>
      <c r="Z174" s="25">
        <v>7.539620120656239</v>
      </c>
      <c r="AA174" s="25">
        <v>3913226</v>
      </c>
      <c r="AB174" s="25">
        <v>7.539620120656239</v>
      </c>
      <c r="AC174" s="25">
        <v>0</v>
      </c>
      <c r="AD174" s="25">
        <v>0</v>
      </c>
      <c r="AE174" s="25">
        <v>0</v>
      </c>
    </row>
    <row r="175" spans="1:31" x14ac:dyDescent="0.2">
      <c r="A175" s="38" t="s">
        <v>294</v>
      </c>
      <c r="B175" s="104" t="s">
        <v>201</v>
      </c>
      <c r="C175" s="25">
        <v>56898207</v>
      </c>
      <c r="D175" s="25">
        <v>0</v>
      </c>
      <c r="E175" s="25">
        <v>0</v>
      </c>
      <c r="F175" s="25">
        <v>0</v>
      </c>
      <c r="G175" s="25">
        <v>33110285</v>
      </c>
      <c r="H175" s="25">
        <v>23787922</v>
      </c>
      <c r="I175" s="25">
        <v>23787922</v>
      </c>
      <c r="J175" s="25">
        <v>23787922</v>
      </c>
      <c r="K175" s="25">
        <v>21422250</v>
      </c>
      <c r="L175" s="25">
        <v>21422250</v>
      </c>
      <c r="M175" s="25">
        <v>21422250</v>
      </c>
      <c r="N175" s="25">
        <v>21422250</v>
      </c>
      <c r="O175" s="25">
        <v>21422250</v>
      </c>
      <c r="P175" s="25">
        <v>21422250</v>
      </c>
      <c r="Q175" s="25">
        <v>21422250</v>
      </c>
      <c r="R175" s="25">
        <v>21422250</v>
      </c>
      <c r="S175" s="25">
        <v>0</v>
      </c>
      <c r="T175" s="25">
        <v>0</v>
      </c>
      <c r="U175" s="25">
        <v>0</v>
      </c>
      <c r="V175" s="25">
        <v>0</v>
      </c>
      <c r="W175" s="25">
        <v>2365672</v>
      </c>
      <c r="X175" s="25">
        <v>9.9448451193004601</v>
      </c>
      <c r="Y175" s="25">
        <v>2365672</v>
      </c>
      <c r="Z175" s="25">
        <v>9.9448451193004601</v>
      </c>
      <c r="AA175" s="25">
        <v>2365672</v>
      </c>
      <c r="AB175" s="25">
        <v>9.9448451193004601</v>
      </c>
      <c r="AC175" s="25">
        <v>0</v>
      </c>
      <c r="AD175" s="25">
        <v>0</v>
      </c>
      <c r="AE175" s="25">
        <v>0</v>
      </c>
    </row>
    <row r="176" spans="1:31" x14ac:dyDescent="0.2">
      <c r="A176" s="38" t="s">
        <v>295</v>
      </c>
      <c r="B176" s="104" t="s">
        <v>74</v>
      </c>
      <c r="C176" s="25">
        <v>56898207</v>
      </c>
      <c r="D176" s="25">
        <v>0</v>
      </c>
      <c r="E176" s="25">
        <v>0</v>
      </c>
      <c r="F176" s="25">
        <v>0</v>
      </c>
      <c r="G176" s="25">
        <v>33110285</v>
      </c>
      <c r="H176" s="25">
        <v>23787922</v>
      </c>
      <c r="I176" s="25">
        <v>23787922</v>
      </c>
      <c r="J176" s="25">
        <v>23787922</v>
      </c>
      <c r="K176" s="25">
        <v>21422250</v>
      </c>
      <c r="L176" s="25">
        <v>21422250</v>
      </c>
      <c r="M176" s="25">
        <v>21422250</v>
      </c>
      <c r="N176" s="25">
        <v>21422250</v>
      </c>
      <c r="O176" s="25">
        <v>21422250</v>
      </c>
      <c r="P176" s="25">
        <v>21422250</v>
      </c>
      <c r="Q176" s="25">
        <v>21422250</v>
      </c>
      <c r="R176" s="25">
        <v>21422250</v>
      </c>
      <c r="S176" s="25">
        <v>0</v>
      </c>
      <c r="T176" s="25">
        <v>0</v>
      </c>
      <c r="U176" s="25">
        <v>0</v>
      </c>
      <c r="V176" s="25">
        <v>0</v>
      </c>
      <c r="W176" s="25">
        <v>2365672</v>
      </c>
      <c r="X176" s="25">
        <v>9.9448451193004601</v>
      </c>
      <c r="Y176" s="25">
        <v>2365672</v>
      </c>
      <c r="Z176" s="25">
        <v>9.9448451193004601</v>
      </c>
      <c r="AA176" s="25">
        <v>2365672</v>
      </c>
      <c r="AB176" s="25">
        <v>9.9448451193004601</v>
      </c>
      <c r="AC176" s="25">
        <v>0</v>
      </c>
      <c r="AD176" s="25">
        <v>0</v>
      </c>
      <c r="AE176" s="25">
        <v>0</v>
      </c>
    </row>
    <row r="177" spans="1:31" x14ac:dyDescent="0.2">
      <c r="A177" s="38" t="s">
        <v>296</v>
      </c>
      <c r="B177" s="104" t="s">
        <v>204</v>
      </c>
      <c r="C177" s="25">
        <v>40302897</v>
      </c>
      <c r="D177" s="25">
        <v>0</v>
      </c>
      <c r="E177" s="25">
        <v>0</v>
      </c>
      <c r="F177" s="25">
        <v>0</v>
      </c>
      <c r="G177" s="25">
        <v>13712945</v>
      </c>
      <c r="H177" s="25">
        <v>26589952</v>
      </c>
      <c r="I177" s="25">
        <v>26589952</v>
      </c>
      <c r="J177" s="25">
        <v>26589952</v>
      </c>
      <c r="K177" s="25">
        <v>25138988</v>
      </c>
      <c r="L177" s="25">
        <v>25138988</v>
      </c>
      <c r="M177" s="25">
        <v>25138988</v>
      </c>
      <c r="N177" s="25">
        <v>25138988</v>
      </c>
      <c r="O177" s="25">
        <v>25138988</v>
      </c>
      <c r="P177" s="25">
        <v>25138988</v>
      </c>
      <c r="Q177" s="25">
        <v>25138988</v>
      </c>
      <c r="R177" s="25">
        <v>25138988</v>
      </c>
      <c r="S177" s="25">
        <v>0</v>
      </c>
      <c r="T177" s="25">
        <v>0</v>
      </c>
      <c r="U177" s="25">
        <v>0</v>
      </c>
      <c r="V177" s="25">
        <v>0</v>
      </c>
      <c r="W177" s="25">
        <v>1450964</v>
      </c>
      <c r="X177" s="25">
        <v>5.4568131600989691</v>
      </c>
      <c r="Y177" s="25">
        <v>1450964</v>
      </c>
      <c r="Z177" s="25">
        <v>5.4568131600989691</v>
      </c>
      <c r="AA177" s="25">
        <v>1450964</v>
      </c>
      <c r="AB177" s="25">
        <v>5.4568131600989691</v>
      </c>
      <c r="AC177" s="25">
        <v>0</v>
      </c>
      <c r="AD177" s="25">
        <v>0</v>
      </c>
      <c r="AE177" s="25">
        <v>0</v>
      </c>
    </row>
    <row r="178" spans="1:31" x14ac:dyDescent="0.2">
      <c r="A178" s="38" t="s">
        <v>297</v>
      </c>
      <c r="B178" s="104" t="s">
        <v>74</v>
      </c>
      <c r="C178" s="25">
        <v>40302897</v>
      </c>
      <c r="D178" s="25">
        <v>0</v>
      </c>
      <c r="E178" s="25">
        <v>0</v>
      </c>
      <c r="F178" s="25">
        <v>0</v>
      </c>
      <c r="G178" s="25">
        <v>13712945</v>
      </c>
      <c r="H178" s="25">
        <v>26589952</v>
      </c>
      <c r="I178" s="25">
        <v>26589952</v>
      </c>
      <c r="J178" s="25">
        <v>26589952</v>
      </c>
      <c r="K178" s="25">
        <v>25138988</v>
      </c>
      <c r="L178" s="25">
        <v>25138988</v>
      </c>
      <c r="M178" s="25">
        <v>25138988</v>
      </c>
      <c r="N178" s="25">
        <v>25138988</v>
      </c>
      <c r="O178" s="25">
        <v>25138988</v>
      </c>
      <c r="P178" s="25">
        <v>25138988</v>
      </c>
      <c r="Q178" s="25">
        <v>25138988</v>
      </c>
      <c r="R178" s="25">
        <v>25138988</v>
      </c>
      <c r="S178" s="25">
        <v>0</v>
      </c>
      <c r="T178" s="25">
        <v>0</v>
      </c>
      <c r="U178" s="25">
        <v>0</v>
      </c>
      <c r="V178" s="25">
        <v>0</v>
      </c>
      <c r="W178" s="25">
        <v>1450964</v>
      </c>
      <c r="X178" s="25">
        <v>5.4568131600989691</v>
      </c>
      <c r="Y178" s="25">
        <v>1450964</v>
      </c>
      <c r="Z178" s="25">
        <v>5.4568131600989691</v>
      </c>
      <c r="AA178" s="25">
        <v>1450964</v>
      </c>
      <c r="AB178" s="25">
        <v>5.4568131600989691</v>
      </c>
      <c r="AC178" s="25">
        <v>0</v>
      </c>
      <c r="AD178" s="25">
        <v>0</v>
      </c>
      <c r="AE178" s="25">
        <v>0</v>
      </c>
    </row>
    <row r="179" spans="1:31" x14ac:dyDescent="0.2">
      <c r="A179" s="38" t="s">
        <v>298</v>
      </c>
      <c r="B179" s="104" t="s">
        <v>210</v>
      </c>
      <c r="C179" s="25">
        <v>2475072</v>
      </c>
      <c r="D179" s="25">
        <v>0</v>
      </c>
      <c r="E179" s="25">
        <v>0</v>
      </c>
      <c r="F179" s="25">
        <v>0</v>
      </c>
      <c r="G179" s="25">
        <v>950782</v>
      </c>
      <c r="H179" s="25">
        <v>1524290</v>
      </c>
      <c r="I179" s="25">
        <v>1524290</v>
      </c>
      <c r="J179" s="25">
        <v>1524290</v>
      </c>
      <c r="K179" s="25">
        <v>1427700</v>
      </c>
      <c r="L179" s="25">
        <v>1427700</v>
      </c>
      <c r="M179" s="25">
        <v>1427700</v>
      </c>
      <c r="N179" s="25">
        <v>1427700</v>
      </c>
      <c r="O179" s="25">
        <v>1427700</v>
      </c>
      <c r="P179" s="25">
        <v>1427700</v>
      </c>
      <c r="Q179" s="25">
        <v>1427700</v>
      </c>
      <c r="R179" s="25">
        <v>1427700</v>
      </c>
      <c r="S179" s="25">
        <v>0</v>
      </c>
      <c r="T179" s="25">
        <v>0</v>
      </c>
      <c r="U179" s="25">
        <v>0</v>
      </c>
      <c r="V179" s="25">
        <v>0</v>
      </c>
      <c r="W179" s="25">
        <v>96590</v>
      </c>
      <c r="X179" s="25">
        <v>6.3367207027534098</v>
      </c>
      <c r="Y179" s="25">
        <v>96590</v>
      </c>
      <c r="Z179" s="25">
        <v>6.3367207027534098</v>
      </c>
      <c r="AA179" s="25">
        <v>96590</v>
      </c>
      <c r="AB179" s="25">
        <v>6.3367207027534098</v>
      </c>
      <c r="AC179" s="25">
        <v>0</v>
      </c>
      <c r="AD179" s="25">
        <v>0</v>
      </c>
      <c r="AE179" s="25">
        <v>0</v>
      </c>
    </row>
    <row r="180" spans="1:31" x14ac:dyDescent="0.2">
      <c r="A180" s="38" t="s">
        <v>299</v>
      </c>
      <c r="B180" s="104" t="s">
        <v>74</v>
      </c>
      <c r="C180" s="25">
        <v>2475072</v>
      </c>
      <c r="D180" s="25">
        <v>0</v>
      </c>
      <c r="E180" s="25">
        <v>0</v>
      </c>
      <c r="F180" s="25">
        <v>0</v>
      </c>
      <c r="G180" s="25">
        <v>950782</v>
      </c>
      <c r="H180" s="25">
        <v>1524290</v>
      </c>
      <c r="I180" s="25">
        <v>1524290</v>
      </c>
      <c r="J180" s="25">
        <v>1524290</v>
      </c>
      <c r="K180" s="25">
        <v>1427700</v>
      </c>
      <c r="L180" s="25">
        <v>1427700</v>
      </c>
      <c r="M180" s="25">
        <v>1427700</v>
      </c>
      <c r="N180" s="25">
        <v>1427700</v>
      </c>
      <c r="O180" s="25">
        <v>1427700</v>
      </c>
      <c r="P180" s="25">
        <v>1427700</v>
      </c>
      <c r="Q180" s="25">
        <v>1427700</v>
      </c>
      <c r="R180" s="25">
        <v>1427700</v>
      </c>
      <c r="S180" s="25">
        <v>0</v>
      </c>
      <c r="T180" s="25">
        <v>0</v>
      </c>
      <c r="U180" s="25">
        <v>0</v>
      </c>
      <c r="V180" s="25">
        <v>0</v>
      </c>
      <c r="W180" s="25">
        <v>96590</v>
      </c>
      <c r="X180" s="25">
        <v>6.3367207027534098</v>
      </c>
      <c r="Y180" s="25">
        <v>96590</v>
      </c>
      <c r="Z180" s="25">
        <v>6.3367207027534098</v>
      </c>
      <c r="AA180" s="25">
        <v>96590</v>
      </c>
      <c r="AB180" s="25">
        <v>6.3367207027534098</v>
      </c>
      <c r="AC180" s="25">
        <v>0</v>
      </c>
      <c r="AD180" s="25">
        <v>0</v>
      </c>
      <c r="AE180" s="25">
        <v>0</v>
      </c>
    </row>
    <row r="181" spans="1:31" ht="25.5" x14ac:dyDescent="0.2">
      <c r="A181" s="38" t="s">
        <v>300</v>
      </c>
      <c r="B181" s="104" t="s">
        <v>216</v>
      </c>
      <c r="C181" s="25">
        <v>42673656</v>
      </c>
      <c r="D181" s="25">
        <v>0</v>
      </c>
      <c r="E181" s="25">
        <v>0</v>
      </c>
      <c r="F181" s="25">
        <v>0</v>
      </c>
      <c r="G181" s="25">
        <v>15005860</v>
      </c>
      <c r="H181" s="25">
        <v>27667796</v>
      </c>
      <c r="I181" s="25">
        <v>27667796</v>
      </c>
      <c r="J181" s="25">
        <v>27667796</v>
      </c>
      <c r="K181" s="25">
        <v>25805300</v>
      </c>
      <c r="L181" s="25">
        <v>25805300</v>
      </c>
      <c r="M181" s="25">
        <v>25805300</v>
      </c>
      <c r="N181" s="25">
        <v>25805300</v>
      </c>
      <c r="O181" s="25">
        <v>25805300</v>
      </c>
      <c r="P181" s="25">
        <v>25805300</v>
      </c>
      <c r="Q181" s="25">
        <v>25805300</v>
      </c>
      <c r="R181" s="25">
        <v>25805300</v>
      </c>
      <c r="S181" s="25">
        <v>0</v>
      </c>
      <c r="T181" s="25">
        <v>0</v>
      </c>
      <c r="U181" s="25">
        <v>0</v>
      </c>
      <c r="V181" s="25">
        <v>0</v>
      </c>
      <c r="W181" s="25">
        <v>1862496</v>
      </c>
      <c r="X181" s="25">
        <v>6.7316384723958489</v>
      </c>
      <c r="Y181" s="25">
        <v>1862496</v>
      </c>
      <c r="Z181" s="25">
        <v>6.7316384723958489</v>
      </c>
      <c r="AA181" s="25">
        <v>1862496</v>
      </c>
      <c r="AB181" s="25">
        <v>6.7316384723958489</v>
      </c>
      <c r="AC181" s="25">
        <v>0</v>
      </c>
      <c r="AD181" s="25">
        <v>0</v>
      </c>
      <c r="AE181" s="25">
        <v>0</v>
      </c>
    </row>
    <row r="182" spans="1:31" x14ac:dyDescent="0.2">
      <c r="A182" s="38" t="s">
        <v>301</v>
      </c>
      <c r="B182" s="104" t="s">
        <v>218</v>
      </c>
      <c r="C182" s="25">
        <v>14224552</v>
      </c>
      <c r="D182" s="25">
        <v>0</v>
      </c>
      <c r="E182" s="25">
        <v>0</v>
      </c>
      <c r="F182" s="25">
        <v>0</v>
      </c>
      <c r="G182" s="25">
        <v>4907992</v>
      </c>
      <c r="H182" s="25">
        <v>9316560</v>
      </c>
      <c r="I182" s="25">
        <v>9316560</v>
      </c>
      <c r="J182" s="25">
        <v>9316560</v>
      </c>
      <c r="K182" s="25">
        <v>8535000</v>
      </c>
      <c r="L182" s="25">
        <v>8535000</v>
      </c>
      <c r="M182" s="25">
        <v>8535000</v>
      </c>
      <c r="N182" s="25">
        <v>8535000</v>
      </c>
      <c r="O182" s="25">
        <v>8535000</v>
      </c>
      <c r="P182" s="25">
        <v>8535000</v>
      </c>
      <c r="Q182" s="25">
        <v>8535000</v>
      </c>
      <c r="R182" s="25">
        <v>8535000</v>
      </c>
      <c r="S182" s="25">
        <v>0</v>
      </c>
      <c r="T182" s="25">
        <v>0</v>
      </c>
      <c r="U182" s="25">
        <v>0</v>
      </c>
      <c r="V182" s="25">
        <v>0</v>
      </c>
      <c r="W182" s="25">
        <v>781560</v>
      </c>
      <c r="X182" s="25">
        <v>8.388933254334221</v>
      </c>
      <c r="Y182" s="25">
        <v>781560</v>
      </c>
      <c r="Z182" s="25">
        <v>8.388933254334221</v>
      </c>
      <c r="AA182" s="25">
        <v>781560</v>
      </c>
      <c r="AB182" s="25">
        <v>8.388933254334221</v>
      </c>
      <c r="AC182" s="25">
        <v>0</v>
      </c>
      <c r="AD182" s="25">
        <v>0</v>
      </c>
      <c r="AE182" s="25">
        <v>0</v>
      </c>
    </row>
    <row r="183" spans="1:31" x14ac:dyDescent="0.2">
      <c r="A183" s="38" t="s">
        <v>302</v>
      </c>
      <c r="B183" s="104" t="s">
        <v>74</v>
      </c>
      <c r="C183" s="25">
        <v>14224552</v>
      </c>
      <c r="D183" s="25">
        <v>0</v>
      </c>
      <c r="E183" s="25">
        <v>0</v>
      </c>
      <c r="F183" s="25">
        <v>0</v>
      </c>
      <c r="G183" s="25">
        <v>4907992</v>
      </c>
      <c r="H183" s="25">
        <v>9316560</v>
      </c>
      <c r="I183" s="25">
        <v>9316560</v>
      </c>
      <c r="J183" s="25">
        <v>9316560</v>
      </c>
      <c r="K183" s="25">
        <v>8535000</v>
      </c>
      <c r="L183" s="25">
        <v>8535000</v>
      </c>
      <c r="M183" s="25">
        <v>8535000</v>
      </c>
      <c r="N183" s="25">
        <v>8535000</v>
      </c>
      <c r="O183" s="25">
        <v>8535000</v>
      </c>
      <c r="P183" s="25">
        <v>8535000</v>
      </c>
      <c r="Q183" s="25">
        <v>8535000</v>
      </c>
      <c r="R183" s="25">
        <v>8535000</v>
      </c>
      <c r="S183" s="25">
        <v>0</v>
      </c>
      <c r="T183" s="25">
        <v>0</v>
      </c>
      <c r="U183" s="25">
        <v>0</v>
      </c>
      <c r="V183" s="25">
        <v>0</v>
      </c>
      <c r="W183" s="25">
        <v>781560</v>
      </c>
      <c r="X183" s="25">
        <v>8.388933254334221</v>
      </c>
      <c r="Y183" s="25">
        <v>781560</v>
      </c>
      <c r="Z183" s="25">
        <v>8.388933254334221</v>
      </c>
      <c r="AA183" s="25">
        <v>781560</v>
      </c>
      <c r="AB183" s="25">
        <v>8.388933254334221</v>
      </c>
      <c r="AC183" s="25">
        <v>0</v>
      </c>
      <c r="AD183" s="25">
        <v>0</v>
      </c>
      <c r="AE183" s="25">
        <v>0</v>
      </c>
    </row>
    <row r="184" spans="1:31" x14ac:dyDescent="0.2">
      <c r="A184" s="38" t="s">
        <v>303</v>
      </c>
      <c r="B184" s="104" t="s">
        <v>221</v>
      </c>
      <c r="C184" s="25">
        <v>2370759</v>
      </c>
      <c r="D184" s="25">
        <v>0</v>
      </c>
      <c r="E184" s="25">
        <v>0</v>
      </c>
      <c r="F184" s="25">
        <v>0</v>
      </c>
      <c r="G184" s="25">
        <v>814357</v>
      </c>
      <c r="H184" s="25">
        <v>1556402</v>
      </c>
      <c r="I184" s="25">
        <v>1556402</v>
      </c>
      <c r="J184" s="25">
        <v>1556402</v>
      </c>
      <c r="K184" s="25">
        <v>1425700</v>
      </c>
      <c r="L184" s="25">
        <v>1425700</v>
      </c>
      <c r="M184" s="25">
        <v>1425700</v>
      </c>
      <c r="N184" s="25">
        <v>1425700</v>
      </c>
      <c r="O184" s="25">
        <v>1425700</v>
      </c>
      <c r="P184" s="25">
        <v>1425700</v>
      </c>
      <c r="Q184" s="25">
        <v>1425700</v>
      </c>
      <c r="R184" s="25">
        <v>1425700</v>
      </c>
      <c r="S184" s="25">
        <v>0</v>
      </c>
      <c r="T184" s="25">
        <v>0</v>
      </c>
      <c r="U184" s="25">
        <v>0</v>
      </c>
      <c r="V184" s="25">
        <v>0</v>
      </c>
      <c r="W184" s="25">
        <v>130702</v>
      </c>
      <c r="X184" s="25">
        <v>8.3977018790775091</v>
      </c>
      <c r="Y184" s="25">
        <v>130702</v>
      </c>
      <c r="Z184" s="25">
        <v>8.3977018790775091</v>
      </c>
      <c r="AA184" s="25">
        <v>130702</v>
      </c>
      <c r="AB184" s="25">
        <v>8.3977018790775091</v>
      </c>
      <c r="AC184" s="25">
        <v>0</v>
      </c>
      <c r="AD184" s="25">
        <v>0</v>
      </c>
      <c r="AE184" s="25">
        <v>0</v>
      </c>
    </row>
    <row r="185" spans="1:31" x14ac:dyDescent="0.2">
      <c r="A185" s="38" t="s">
        <v>304</v>
      </c>
      <c r="B185" s="104" t="s">
        <v>74</v>
      </c>
      <c r="C185" s="25">
        <v>2370759</v>
      </c>
      <c r="D185" s="25">
        <v>0</v>
      </c>
      <c r="E185" s="25">
        <v>0</v>
      </c>
      <c r="F185" s="25">
        <v>0</v>
      </c>
      <c r="G185" s="25">
        <v>814357</v>
      </c>
      <c r="H185" s="25">
        <v>1556402</v>
      </c>
      <c r="I185" s="25">
        <v>1556402</v>
      </c>
      <c r="J185" s="25">
        <v>1556402</v>
      </c>
      <c r="K185" s="25">
        <v>1425700</v>
      </c>
      <c r="L185" s="25">
        <v>1425700</v>
      </c>
      <c r="M185" s="25">
        <v>1425700</v>
      </c>
      <c r="N185" s="25">
        <v>1425700</v>
      </c>
      <c r="O185" s="25">
        <v>1425700</v>
      </c>
      <c r="P185" s="25">
        <v>1425700</v>
      </c>
      <c r="Q185" s="25">
        <v>1425700</v>
      </c>
      <c r="R185" s="25">
        <v>1425700</v>
      </c>
      <c r="S185" s="25">
        <v>0</v>
      </c>
      <c r="T185" s="25">
        <v>0</v>
      </c>
      <c r="U185" s="25">
        <v>0</v>
      </c>
      <c r="V185" s="25">
        <v>0</v>
      </c>
      <c r="W185" s="25">
        <v>130702</v>
      </c>
      <c r="X185" s="25">
        <v>8.3977018790775091</v>
      </c>
      <c r="Y185" s="25">
        <v>130702</v>
      </c>
      <c r="Z185" s="25">
        <v>8.3977018790775091</v>
      </c>
      <c r="AA185" s="25">
        <v>130702</v>
      </c>
      <c r="AB185" s="25">
        <v>8.3977018790775091</v>
      </c>
      <c r="AC185" s="25">
        <v>0</v>
      </c>
      <c r="AD185" s="25">
        <v>0</v>
      </c>
      <c r="AE185" s="25">
        <v>0</v>
      </c>
    </row>
    <row r="186" spans="1:31" x14ac:dyDescent="0.2">
      <c r="A186" s="38" t="s">
        <v>305</v>
      </c>
      <c r="B186" s="104" t="s">
        <v>224</v>
      </c>
      <c r="C186" s="25">
        <v>2370759</v>
      </c>
      <c r="D186" s="25">
        <v>0</v>
      </c>
      <c r="E186" s="25">
        <v>0</v>
      </c>
      <c r="F186" s="25">
        <v>0</v>
      </c>
      <c r="G186" s="25">
        <v>814357</v>
      </c>
      <c r="H186" s="25">
        <v>1556402</v>
      </c>
      <c r="I186" s="25">
        <v>1556402</v>
      </c>
      <c r="J186" s="25">
        <v>1556402</v>
      </c>
      <c r="K186" s="25">
        <v>1425700</v>
      </c>
      <c r="L186" s="25">
        <v>1425700</v>
      </c>
      <c r="M186" s="25">
        <v>1425700</v>
      </c>
      <c r="N186" s="25">
        <v>1425700</v>
      </c>
      <c r="O186" s="25">
        <v>1425700</v>
      </c>
      <c r="P186" s="25">
        <v>1425700</v>
      </c>
      <c r="Q186" s="25">
        <v>1425700</v>
      </c>
      <c r="R186" s="25">
        <v>1425700</v>
      </c>
      <c r="S186" s="25">
        <v>0</v>
      </c>
      <c r="T186" s="25">
        <v>0</v>
      </c>
      <c r="U186" s="25">
        <v>0</v>
      </c>
      <c r="V186" s="25">
        <v>0</v>
      </c>
      <c r="W186" s="25">
        <v>130702</v>
      </c>
      <c r="X186" s="25">
        <v>8.3977018790775091</v>
      </c>
      <c r="Y186" s="25">
        <v>130702</v>
      </c>
      <c r="Z186" s="25">
        <v>8.3977018790775091</v>
      </c>
      <c r="AA186" s="25">
        <v>130702</v>
      </c>
      <c r="AB186" s="25">
        <v>8.3977018790775091</v>
      </c>
      <c r="AC186" s="25">
        <v>0</v>
      </c>
      <c r="AD186" s="25">
        <v>0</v>
      </c>
      <c r="AE186" s="25">
        <v>0</v>
      </c>
    </row>
    <row r="187" spans="1:31" x14ac:dyDescent="0.2">
      <c r="A187" s="38" t="s">
        <v>306</v>
      </c>
      <c r="B187" s="104" t="s">
        <v>74</v>
      </c>
      <c r="C187" s="25">
        <v>2370759</v>
      </c>
      <c r="D187" s="25">
        <v>0</v>
      </c>
      <c r="E187" s="25">
        <v>0</v>
      </c>
      <c r="F187" s="25">
        <v>0</v>
      </c>
      <c r="G187" s="25">
        <v>814357</v>
      </c>
      <c r="H187" s="25">
        <v>1556402</v>
      </c>
      <c r="I187" s="25">
        <v>1556402</v>
      </c>
      <c r="J187" s="25">
        <v>1556402</v>
      </c>
      <c r="K187" s="25">
        <v>1425700</v>
      </c>
      <c r="L187" s="25">
        <v>1425700</v>
      </c>
      <c r="M187" s="25">
        <v>1425700</v>
      </c>
      <c r="N187" s="25">
        <v>1425700</v>
      </c>
      <c r="O187" s="25">
        <v>1425700</v>
      </c>
      <c r="P187" s="25">
        <v>1425700</v>
      </c>
      <c r="Q187" s="25">
        <v>1425700</v>
      </c>
      <c r="R187" s="25">
        <v>1425700</v>
      </c>
      <c r="S187" s="25">
        <v>0</v>
      </c>
      <c r="T187" s="25">
        <v>0</v>
      </c>
      <c r="U187" s="25">
        <v>0</v>
      </c>
      <c r="V187" s="25">
        <v>0</v>
      </c>
      <c r="W187" s="25">
        <v>130702</v>
      </c>
      <c r="X187" s="25">
        <v>8.3977018790775091</v>
      </c>
      <c r="Y187" s="25">
        <v>130702</v>
      </c>
      <c r="Z187" s="25">
        <v>8.3977018790775091</v>
      </c>
      <c r="AA187" s="25">
        <v>130702</v>
      </c>
      <c r="AB187" s="25">
        <v>8.3977018790775091</v>
      </c>
      <c r="AC187" s="25">
        <v>0</v>
      </c>
      <c r="AD187" s="25">
        <v>0</v>
      </c>
      <c r="AE187" s="25">
        <v>0</v>
      </c>
    </row>
    <row r="188" spans="1:31" x14ac:dyDescent="0.2">
      <c r="A188" s="38" t="s">
        <v>307</v>
      </c>
      <c r="B188" s="104" t="s">
        <v>227</v>
      </c>
      <c r="C188" s="25">
        <v>4741517</v>
      </c>
      <c r="D188" s="25">
        <v>0</v>
      </c>
      <c r="E188" s="25">
        <v>0</v>
      </c>
      <c r="F188" s="25">
        <v>0</v>
      </c>
      <c r="G188" s="25">
        <v>1640997</v>
      </c>
      <c r="H188" s="25">
        <v>3100520</v>
      </c>
      <c r="I188" s="25">
        <v>3100520</v>
      </c>
      <c r="J188" s="25">
        <v>3100520</v>
      </c>
      <c r="K188" s="25">
        <v>2848100</v>
      </c>
      <c r="L188" s="25">
        <v>2848100</v>
      </c>
      <c r="M188" s="25">
        <v>2848100</v>
      </c>
      <c r="N188" s="25">
        <v>2848100</v>
      </c>
      <c r="O188" s="25">
        <v>2848100</v>
      </c>
      <c r="P188" s="25">
        <v>2848100</v>
      </c>
      <c r="Q188" s="25">
        <v>2848100</v>
      </c>
      <c r="R188" s="25">
        <v>2848100</v>
      </c>
      <c r="S188" s="25">
        <v>0</v>
      </c>
      <c r="T188" s="25">
        <v>0</v>
      </c>
      <c r="U188" s="25">
        <v>0</v>
      </c>
      <c r="V188" s="25">
        <v>0</v>
      </c>
      <c r="W188" s="25">
        <v>252420</v>
      </c>
      <c r="X188" s="25">
        <v>8.1412150219963095</v>
      </c>
      <c r="Y188" s="25">
        <v>252420</v>
      </c>
      <c r="Z188" s="25">
        <v>8.1412150219963095</v>
      </c>
      <c r="AA188" s="25">
        <v>252420</v>
      </c>
      <c r="AB188" s="25">
        <v>8.1412150219963095</v>
      </c>
      <c r="AC188" s="25">
        <v>0</v>
      </c>
      <c r="AD188" s="25">
        <v>0</v>
      </c>
      <c r="AE188" s="25">
        <v>0</v>
      </c>
    </row>
    <row r="189" spans="1:31" x14ac:dyDescent="0.2">
      <c r="A189" s="38" t="s">
        <v>308</v>
      </c>
      <c r="B189" s="104" t="s">
        <v>74</v>
      </c>
      <c r="C189" s="25">
        <v>4741517</v>
      </c>
      <c r="D189" s="25">
        <v>0</v>
      </c>
      <c r="E189" s="25">
        <v>0</v>
      </c>
      <c r="F189" s="25">
        <v>0</v>
      </c>
      <c r="G189" s="25">
        <v>1640997</v>
      </c>
      <c r="H189" s="25">
        <v>3100520</v>
      </c>
      <c r="I189" s="25">
        <v>3100520</v>
      </c>
      <c r="J189" s="25">
        <v>3100520</v>
      </c>
      <c r="K189" s="25">
        <v>2848100</v>
      </c>
      <c r="L189" s="25">
        <v>2848100</v>
      </c>
      <c r="M189" s="25">
        <v>2848100</v>
      </c>
      <c r="N189" s="25">
        <v>2848100</v>
      </c>
      <c r="O189" s="25">
        <v>2848100</v>
      </c>
      <c r="P189" s="25">
        <v>2848100</v>
      </c>
      <c r="Q189" s="25">
        <v>2848100</v>
      </c>
      <c r="R189" s="25">
        <v>2848100</v>
      </c>
      <c r="S189" s="25">
        <v>0</v>
      </c>
      <c r="T189" s="25">
        <v>0</v>
      </c>
      <c r="U189" s="25">
        <v>0</v>
      </c>
      <c r="V189" s="25">
        <v>0</v>
      </c>
      <c r="W189" s="25">
        <v>252420</v>
      </c>
      <c r="X189" s="25">
        <v>8.1412150219963095</v>
      </c>
      <c r="Y189" s="25">
        <v>252420</v>
      </c>
      <c r="Z189" s="25">
        <v>8.1412150219963095</v>
      </c>
      <c r="AA189" s="25">
        <v>252420</v>
      </c>
      <c r="AB189" s="25">
        <v>8.1412150219963095</v>
      </c>
      <c r="AC189" s="25">
        <v>0</v>
      </c>
      <c r="AD189" s="25">
        <v>0</v>
      </c>
      <c r="AE189" s="25">
        <v>0</v>
      </c>
    </row>
    <row r="190" spans="1:31" x14ac:dyDescent="0.2">
      <c r="A190" s="38" t="s">
        <v>309</v>
      </c>
      <c r="B190" s="104" t="s">
        <v>230</v>
      </c>
      <c r="C190" s="25">
        <v>18966069</v>
      </c>
      <c r="D190" s="25">
        <v>0</v>
      </c>
      <c r="E190" s="25">
        <v>0</v>
      </c>
      <c r="F190" s="25">
        <v>0</v>
      </c>
      <c r="G190" s="25">
        <v>6828157</v>
      </c>
      <c r="H190" s="25">
        <v>12137912</v>
      </c>
      <c r="I190" s="25">
        <v>12137912</v>
      </c>
      <c r="J190" s="25">
        <v>12137912</v>
      </c>
      <c r="K190" s="25">
        <v>11570800</v>
      </c>
      <c r="L190" s="25">
        <v>11570800</v>
      </c>
      <c r="M190" s="25">
        <v>11570800</v>
      </c>
      <c r="N190" s="25">
        <v>11570800</v>
      </c>
      <c r="O190" s="25">
        <v>11570800</v>
      </c>
      <c r="P190" s="25">
        <v>11570800</v>
      </c>
      <c r="Q190" s="25">
        <v>11570800</v>
      </c>
      <c r="R190" s="25">
        <v>11570800</v>
      </c>
      <c r="S190" s="25">
        <v>0</v>
      </c>
      <c r="T190" s="25">
        <v>0</v>
      </c>
      <c r="U190" s="25">
        <v>0</v>
      </c>
      <c r="V190" s="25">
        <v>0</v>
      </c>
      <c r="W190" s="25">
        <v>567112</v>
      </c>
      <c r="X190" s="25">
        <v>4.6722368723714593</v>
      </c>
      <c r="Y190" s="25">
        <v>567112</v>
      </c>
      <c r="Z190" s="25">
        <v>4.6722368723714593</v>
      </c>
      <c r="AA190" s="25">
        <v>567112</v>
      </c>
      <c r="AB190" s="25">
        <v>4.6722368723714593</v>
      </c>
      <c r="AC190" s="25">
        <v>0</v>
      </c>
      <c r="AD190" s="25">
        <v>0</v>
      </c>
      <c r="AE190" s="25">
        <v>0</v>
      </c>
    </row>
    <row r="191" spans="1:31" x14ac:dyDescent="0.2">
      <c r="A191" s="38" t="s">
        <v>310</v>
      </c>
      <c r="B191" s="104" t="s">
        <v>74</v>
      </c>
      <c r="C191" s="25">
        <v>18966069</v>
      </c>
      <c r="D191" s="25">
        <v>0</v>
      </c>
      <c r="E191" s="25">
        <v>0</v>
      </c>
      <c r="F191" s="25">
        <v>0</v>
      </c>
      <c r="G191" s="25">
        <v>6828157</v>
      </c>
      <c r="H191" s="25">
        <v>12137912</v>
      </c>
      <c r="I191" s="25">
        <v>12137912</v>
      </c>
      <c r="J191" s="25">
        <v>12137912</v>
      </c>
      <c r="K191" s="25">
        <v>11570800</v>
      </c>
      <c r="L191" s="25">
        <v>11570800</v>
      </c>
      <c r="M191" s="25">
        <v>11570800</v>
      </c>
      <c r="N191" s="25">
        <v>11570800</v>
      </c>
      <c r="O191" s="25">
        <v>11570800</v>
      </c>
      <c r="P191" s="25">
        <v>11570800</v>
      </c>
      <c r="Q191" s="25">
        <v>11570800</v>
      </c>
      <c r="R191" s="25">
        <v>11570800</v>
      </c>
      <c r="S191" s="25">
        <v>0</v>
      </c>
      <c r="T191" s="25">
        <v>0</v>
      </c>
      <c r="U191" s="25">
        <v>0</v>
      </c>
      <c r="V191" s="25">
        <v>0</v>
      </c>
      <c r="W191" s="25">
        <v>567112</v>
      </c>
      <c r="X191" s="25">
        <v>4.6722368723714593</v>
      </c>
      <c r="Y191" s="25">
        <v>567112</v>
      </c>
      <c r="Z191" s="25">
        <v>4.6722368723714593</v>
      </c>
      <c r="AA191" s="25">
        <v>567112</v>
      </c>
      <c r="AB191" s="25">
        <v>4.6722368723714593</v>
      </c>
      <c r="AC191" s="25">
        <v>0</v>
      </c>
      <c r="AD191" s="25">
        <v>0</v>
      </c>
      <c r="AE191" s="25">
        <v>0</v>
      </c>
    </row>
    <row r="192" spans="1:31" x14ac:dyDescent="0.2">
      <c r="A192" s="38" t="s">
        <v>311</v>
      </c>
      <c r="B192" s="104" t="s">
        <v>312</v>
      </c>
      <c r="C192" s="25">
        <v>1925509145</v>
      </c>
      <c r="D192" s="25">
        <v>0</v>
      </c>
      <c r="E192" s="25">
        <v>0</v>
      </c>
      <c r="F192" s="25">
        <v>6790000</v>
      </c>
      <c r="G192" s="25">
        <v>6790000</v>
      </c>
      <c r="H192" s="25">
        <v>1925509145</v>
      </c>
      <c r="I192" s="25">
        <v>1925509145</v>
      </c>
      <c r="J192" s="25">
        <v>1925509145</v>
      </c>
      <c r="K192" s="25">
        <v>1777518123</v>
      </c>
      <c r="L192" s="25">
        <v>1777518123</v>
      </c>
      <c r="M192" s="25">
        <v>1777518123</v>
      </c>
      <c r="N192" s="25">
        <v>1777518123</v>
      </c>
      <c r="O192" s="25">
        <v>1777518123</v>
      </c>
      <c r="P192" s="25">
        <v>1777518123</v>
      </c>
      <c r="Q192" s="25">
        <v>1777518123</v>
      </c>
      <c r="R192" s="25">
        <v>1777518123</v>
      </c>
      <c r="S192" s="25">
        <v>0</v>
      </c>
      <c r="T192" s="25">
        <v>0</v>
      </c>
      <c r="U192" s="25">
        <v>0</v>
      </c>
      <c r="V192" s="25">
        <v>0</v>
      </c>
      <c r="W192" s="25">
        <v>147991022</v>
      </c>
      <c r="X192" s="25">
        <v>7.6858124711736995</v>
      </c>
      <c r="Y192" s="25">
        <v>147991022</v>
      </c>
      <c r="Z192" s="25">
        <v>7.6858124711736995</v>
      </c>
      <c r="AA192" s="25">
        <v>147991022</v>
      </c>
      <c r="AB192" s="25">
        <v>7.6858124711736995</v>
      </c>
      <c r="AC192" s="25">
        <v>0</v>
      </c>
      <c r="AD192" s="25">
        <v>0</v>
      </c>
      <c r="AE192" s="25">
        <v>0</v>
      </c>
    </row>
    <row r="193" spans="1:31" x14ac:dyDescent="0.2">
      <c r="A193" s="38" t="s">
        <v>313</v>
      </c>
      <c r="B193" s="104" t="s">
        <v>314</v>
      </c>
      <c r="C193" s="25">
        <v>1925509145</v>
      </c>
      <c r="D193" s="25">
        <v>0</v>
      </c>
      <c r="E193" s="25">
        <v>0</v>
      </c>
      <c r="F193" s="25">
        <v>6790000</v>
      </c>
      <c r="G193" s="25">
        <v>6790000</v>
      </c>
      <c r="H193" s="25">
        <v>1925509145</v>
      </c>
      <c r="I193" s="25">
        <v>1925509145</v>
      </c>
      <c r="J193" s="25">
        <v>1925509145</v>
      </c>
      <c r="K193" s="25">
        <v>1777518123</v>
      </c>
      <c r="L193" s="25">
        <v>1777518123</v>
      </c>
      <c r="M193" s="25">
        <v>1777518123</v>
      </c>
      <c r="N193" s="25">
        <v>1777518123</v>
      </c>
      <c r="O193" s="25">
        <v>1777518123</v>
      </c>
      <c r="P193" s="25">
        <v>1777518123</v>
      </c>
      <c r="Q193" s="25">
        <v>1777518123</v>
      </c>
      <c r="R193" s="25">
        <v>1777518123</v>
      </c>
      <c r="S193" s="25">
        <v>0</v>
      </c>
      <c r="T193" s="25">
        <v>0</v>
      </c>
      <c r="U193" s="25">
        <v>0</v>
      </c>
      <c r="V193" s="25">
        <v>0</v>
      </c>
      <c r="W193" s="25">
        <v>147991022</v>
      </c>
      <c r="X193" s="25">
        <v>7.6858124711736995</v>
      </c>
      <c r="Y193" s="25">
        <v>147991022</v>
      </c>
      <c r="Z193" s="25">
        <v>7.6858124711736995</v>
      </c>
      <c r="AA193" s="25">
        <v>147991022</v>
      </c>
      <c r="AB193" s="25">
        <v>7.6858124711736995</v>
      </c>
      <c r="AC193" s="25">
        <v>0</v>
      </c>
      <c r="AD193" s="25">
        <v>0</v>
      </c>
      <c r="AE193" s="25">
        <v>0</v>
      </c>
    </row>
    <row r="194" spans="1:31" x14ac:dyDescent="0.2">
      <c r="A194" s="38" t="s">
        <v>315</v>
      </c>
      <c r="B194" s="104" t="s">
        <v>65</v>
      </c>
      <c r="C194" s="25">
        <v>1925509145</v>
      </c>
      <c r="D194" s="25">
        <v>0</v>
      </c>
      <c r="E194" s="25">
        <v>0</v>
      </c>
      <c r="F194" s="25">
        <v>6790000</v>
      </c>
      <c r="G194" s="25">
        <v>6790000</v>
      </c>
      <c r="H194" s="25">
        <v>1925509145</v>
      </c>
      <c r="I194" s="25">
        <v>1925509145</v>
      </c>
      <c r="J194" s="25">
        <v>1925509145</v>
      </c>
      <c r="K194" s="25">
        <v>1777518123</v>
      </c>
      <c r="L194" s="25">
        <v>1777518123</v>
      </c>
      <c r="M194" s="25">
        <v>1777518123</v>
      </c>
      <c r="N194" s="25">
        <v>1777518123</v>
      </c>
      <c r="O194" s="25">
        <v>1777518123</v>
      </c>
      <c r="P194" s="25">
        <v>1777518123</v>
      </c>
      <c r="Q194" s="25">
        <v>1777518123</v>
      </c>
      <c r="R194" s="25">
        <v>1777518123</v>
      </c>
      <c r="S194" s="25">
        <v>0</v>
      </c>
      <c r="T194" s="25">
        <v>0</v>
      </c>
      <c r="U194" s="25">
        <v>0</v>
      </c>
      <c r="V194" s="25">
        <v>0</v>
      </c>
      <c r="W194" s="25">
        <v>147991022</v>
      </c>
      <c r="X194" s="25">
        <v>7.6858124711736995</v>
      </c>
      <c r="Y194" s="25">
        <v>147991022</v>
      </c>
      <c r="Z194" s="25">
        <v>7.6858124711736995</v>
      </c>
      <c r="AA194" s="25">
        <v>147991022</v>
      </c>
      <c r="AB194" s="25">
        <v>7.6858124711736995</v>
      </c>
      <c r="AC194" s="25">
        <v>0</v>
      </c>
      <c r="AD194" s="25">
        <v>0</v>
      </c>
      <c r="AE194" s="25">
        <v>0</v>
      </c>
    </row>
    <row r="195" spans="1:31" x14ac:dyDescent="0.2">
      <c r="A195" s="38" t="s">
        <v>316</v>
      </c>
      <c r="B195" s="104" t="s">
        <v>108</v>
      </c>
      <c r="C195" s="25">
        <v>1925509145</v>
      </c>
      <c r="D195" s="25">
        <v>0</v>
      </c>
      <c r="E195" s="25">
        <v>0</v>
      </c>
      <c r="F195" s="25">
        <v>6790000</v>
      </c>
      <c r="G195" s="25">
        <v>6790000</v>
      </c>
      <c r="H195" s="25">
        <v>1925509145</v>
      </c>
      <c r="I195" s="25">
        <v>1925509145</v>
      </c>
      <c r="J195" s="25">
        <v>1925509145</v>
      </c>
      <c r="K195" s="25">
        <v>1777518123</v>
      </c>
      <c r="L195" s="25">
        <v>1777518123</v>
      </c>
      <c r="M195" s="25">
        <v>1777518123</v>
      </c>
      <c r="N195" s="25">
        <v>1777518123</v>
      </c>
      <c r="O195" s="25">
        <v>1777518123</v>
      </c>
      <c r="P195" s="25">
        <v>1777518123</v>
      </c>
      <c r="Q195" s="25">
        <v>1777518123</v>
      </c>
      <c r="R195" s="25">
        <v>1777518123</v>
      </c>
      <c r="S195" s="25">
        <v>0</v>
      </c>
      <c r="T195" s="25">
        <v>0</v>
      </c>
      <c r="U195" s="25">
        <v>0</v>
      </c>
      <c r="V195" s="25">
        <v>0</v>
      </c>
      <c r="W195" s="25">
        <v>147991022</v>
      </c>
      <c r="X195" s="25">
        <v>7.6858124711736995</v>
      </c>
      <c r="Y195" s="25">
        <v>147991022</v>
      </c>
      <c r="Z195" s="25">
        <v>7.6858124711736995</v>
      </c>
      <c r="AA195" s="25">
        <v>147991022</v>
      </c>
      <c r="AB195" s="25">
        <v>7.6858124711736995</v>
      </c>
      <c r="AC195" s="25">
        <v>0</v>
      </c>
      <c r="AD195" s="25">
        <v>0</v>
      </c>
      <c r="AE195" s="25">
        <v>0</v>
      </c>
    </row>
    <row r="196" spans="1:31" x14ac:dyDescent="0.2">
      <c r="A196" s="38" t="s">
        <v>317</v>
      </c>
      <c r="B196" s="104" t="s">
        <v>123</v>
      </c>
      <c r="C196" s="25">
        <v>1925509145</v>
      </c>
      <c r="D196" s="25">
        <v>0</v>
      </c>
      <c r="E196" s="25">
        <v>0</v>
      </c>
      <c r="F196" s="25">
        <v>6790000</v>
      </c>
      <c r="G196" s="25">
        <v>6790000</v>
      </c>
      <c r="H196" s="25">
        <v>1925509145</v>
      </c>
      <c r="I196" s="25">
        <v>1925509145</v>
      </c>
      <c r="J196" s="25">
        <v>1925509145</v>
      </c>
      <c r="K196" s="25">
        <v>1777518123</v>
      </c>
      <c r="L196" s="25">
        <v>1777518123</v>
      </c>
      <c r="M196" s="25">
        <v>1777518123</v>
      </c>
      <c r="N196" s="25">
        <v>1777518123</v>
      </c>
      <c r="O196" s="25">
        <v>1777518123</v>
      </c>
      <c r="P196" s="25">
        <v>1777518123</v>
      </c>
      <c r="Q196" s="25">
        <v>1777518123</v>
      </c>
      <c r="R196" s="25">
        <v>1777518123</v>
      </c>
      <c r="S196" s="25">
        <v>0</v>
      </c>
      <c r="T196" s="25">
        <v>0</v>
      </c>
      <c r="U196" s="25">
        <v>0</v>
      </c>
      <c r="V196" s="25">
        <v>0</v>
      </c>
      <c r="W196" s="25">
        <v>147991022</v>
      </c>
      <c r="X196" s="25">
        <v>7.6858124711736995</v>
      </c>
      <c r="Y196" s="25">
        <v>147991022</v>
      </c>
      <c r="Z196" s="25">
        <v>7.6858124711736995</v>
      </c>
      <c r="AA196" s="25">
        <v>147991022</v>
      </c>
      <c r="AB196" s="25">
        <v>7.6858124711736995</v>
      </c>
      <c r="AC196" s="25">
        <v>0</v>
      </c>
      <c r="AD196" s="25">
        <v>0</v>
      </c>
      <c r="AE196" s="25">
        <v>0</v>
      </c>
    </row>
    <row r="197" spans="1:31" x14ac:dyDescent="0.2">
      <c r="A197" s="38" t="s">
        <v>318</v>
      </c>
      <c r="B197" s="104" t="s">
        <v>125</v>
      </c>
      <c r="C197" s="25">
        <v>1561565780</v>
      </c>
      <c r="D197" s="25">
        <v>0</v>
      </c>
      <c r="E197" s="25">
        <v>0</v>
      </c>
      <c r="F197" s="25">
        <v>10000</v>
      </c>
      <c r="G197" s="25">
        <v>6790000</v>
      </c>
      <c r="H197" s="25">
        <v>1554785780</v>
      </c>
      <c r="I197" s="25">
        <v>1554785780</v>
      </c>
      <c r="J197" s="25">
        <v>1554785780</v>
      </c>
      <c r="K197" s="25">
        <v>1408958465</v>
      </c>
      <c r="L197" s="25">
        <v>1408958465</v>
      </c>
      <c r="M197" s="25">
        <v>1408958465</v>
      </c>
      <c r="N197" s="25">
        <v>1408958465</v>
      </c>
      <c r="O197" s="25">
        <v>1408958465</v>
      </c>
      <c r="P197" s="25">
        <v>1408958465</v>
      </c>
      <c r="Q197" s="25">
        <v>1408958465</v>
      </c>
      <c r="R197" s="25">
        <v>1408958465</v>
      </c>
      <c r="S197" s="25">
        <v>0</v>
      </c>
      <c r="T197" s="25">
        <v>0</v>
      </c>
      <c r="U197" s="25">
        <v>0</v>
      </c>
      <c r="V197" s="25">
        <v>0</v>
      </c>
      <c r="W197" s="25">
        <v>145827315</v>
      </c>
      <c r="X197" s="25">
        <v>9.3792544848204091</v>
      </c>
      <c r="Y197" s="25">
        <v>145827315</v>
      </c>
      <c r="Z197" s="25">
        <v>9.3792544848204091</v>
      </c>
      <c r="AA197" s="25">
        <v>145827315</v>
      </c>
      <c r="AB197" s="25">
        <v>9.3792544848204091</v>
      </c>
      <c r="AC197" s="25">
        <v>0</v>
      </c>
      <c r="AD197" s="25">
        <v>0</v>
      </c>
      <c r="AE197" s="25">
        <v>0</v>
      </c>
    </row>
    <row r="198" spans="1:31" x14ac:dyDescent="0.2">
      <c r="A198" s="38" t="s">
        <v>319</v>
      </c>
      <c r="B198" s="104" t="s">
        <v>127</v>
      </c>
      <c r="C198" s="25">
        <v>1086077373</v>
      </c>
      <c r="D198" s="25">
        <v>0</v>
      </c>
      <c r="E198" s="25">
        <v>0</v>
      </c>
      <c r="F198" s="25">
        <v>0</v>
      </c>
      <c r="G198" s="25">
        <v>0</v>
      </c>
      <c r="H198" s="25">
        <v>1086077373</v>
      </c>
      <c r="I198" s="25">
        <v>1086077373</v>
      </c>
      <c r="J198" s="25">
        <v>1086077373</v>
      </c>
      <c r="K198" s="25">
        <v>1076392690</v>
      </c>
      <c r="L198" s="25">
        <v>1076392690</v>
      </c>
      <c r="M198" s="25">
        <v>1076392690</v>
      </c>
      <c r="N198" s="25">
        <v>1076392690</v>
      </c>
      <c r="O198" s="25">
        <v>1076392690</v>
      </c>
      <c r="P198" s="25">
        <v>1076392690</v>
      </c>
      <c r="Q198" s="25">
        <v>1076392690</v>
      </c>
      <c r="R198" s="25">
        <v>1076392690</v>
      </c>
      <c r="S198" s="25">
        <v>0</v>
      </c>
      <c r="T198" s="25">
        <v>0</v>
      </c>
      <c r="U198" s="25">
        <v>0</v>
      </c>
      <c r="V198" s="25">
        <v>0</v>
      </c>
      <c r="W198" s="25">
        <v>9684683</v>
      </c>
      <c r="X198" s="25">
        <v>0.8917120677368171</v>
      </c>
      <c r="Y198" s="25">
        <v>9684683</v>
      </c>
      <c r="Z198" s="25">
        <v>0.8917120677368171</v>
      </c>
      <c r="AA198" s="25">
        <v>9684683</v>
      </c>
      <c r="AB198" s="25">
        <v>0.8917120677368171</v>
      </c>
      <c r="AC198" s="25">
        <v>0</v>
      </c>
      <c r="AD198" s="25">
        <v>0</v>
      </c>
      <c r="AE198" s="25">
        <v>0</v>
      </c>
    </row>
    <row r="199" spans="1:31" x14ac:dyDescent="0.2">
      <c r="A199" s="38" t="s">
        <v>320</v>
      </c>
      <c r="B199" s="104" t="s">
        <v>74</v>
      </c>
      <c r="C199" s="25">
        <v>1086077373</v>
      </c>
      <c r="D199" s="25">
        <v>0</v>
      </c>
      <c r="E199" s="25">
        <v>0</v>
      </c>
      <c r="F199" s="25">
        <v>0</v>
      </c>
      <c r="G199" s="25">
        <v>0</v>
      </c>
      <c r="H199" s="25">
        <v>1086077373</v>
      </c>
      <c r="I199" s="25">
        <v>1086077373</v>
      </c>
      <c r="J199" s="25">
        <v>1086077373</v>
      </c>
      <c r="K199" s="25">
        <v>1076392690</v>
      </c>
      <c r="L199" s="25">
        <v>1076392690</v>
      </c>
      <c r="M199" s="25">
        <v>1076392690</v>
      </c>
      <c r="N199" s="25">
        <v>1076392690</v>
      </c>
      <c r="O199" s="25">
        <v>1076392690</v>
      </c>
      <c r="P199" s="25">
        <v>1076392690</v>
      </c>
      <c r="Q199" s="25">
        <v>1076392690</v>
      </c>
      <c r="R199" s="25">
        <v>1076392690</v>
      </c>
      <c r="S199" s="25">
        <v>0</v>
      </c>
      <c r="T199" s="25">
        <v>0</v>
      </c>
      <c r="U199" s="25">
        <v>0</v>
      </c>
      <c r="V199" s="25">
        <v>0</v>
      </c>
      <c r="W199" s="25">
        <v>9684683</v>
      </c>
      <c r="X199" s="25">
        <v>0.8917120677368171</v>
      </c>
      <c r="Y199" s="25">
        <v>9684683</v>
      </c>
      <c r="Z199" s="25">
        <v>0.8917120677368171</v>
      </c>
      <c r="AA199" s="25">
        <v>9684683</v>
      </c>
      <c r="AB199" s="25">
        <v>0.8917120677368171</v>
      </c>
      <c r="AC199" s="25">
        <v>0</v>
      </c>
      <c r="AD199" s="25">
        <v>0</v>
      </c>
      <c r="AE199" s="25">
        <v>0</v>
      </c>
    </row>
    <row r="200" spans="1:31" x14ac:dyDescent="0.2">
      <c r="A200" s="38" t="s">
        <v>321</v>
      </c>
      <c r="B200" s="104" t="s">
        <v>139</v>
      </c>
      <c r="C200" s="25">
        <v>107648645</v>
      </c>
      <c r="D200" s="25">
        <v>0</v>
      </c>
      <c r="E200" s="25">
        <v>0</v>
      </c>
      <c r="F200" s="25">
        <v>0</v>
      </c>
      <c r="G200" s="25">
        <v>0</v>
      </c>
      <c r="H200" s="25">
        <v>107648645</v>
      </c>
      <c r="I200" s="25">
        <v>107648645</v>
      </c>
      <c r="J200" s="25">
        <v>107648645</v>
      </c>
      <c r="K200" s="25">
        <v>107100052</v>
      </c>
      <c r="L200" s="25">
        <v>107100052</v>
      </c>
      <c r="M200" s="25">
        <v>107100052</v>
      </c>
      <c r="N200" s="25">
        <v>107100052</v>
      </c>
      <c r="O200" s="25">
        <v>107100052</v>
      </c>
      <c r="P200" s="25">
        <v>107100052</v>
      </c>
      <c r="Q200" s="25">
        <v>107100052</v>
      </c>
      <c r="R200" s="25">
        <v>107100052</v>
      </c>
      <c r="S200" s="25">
        <v>0</v>
      </c>
      <c r="T200" s="25">
        <v>0</v>
      </c>
      <c r="U200" s="25">
        <v>0</v>
      </c>
      <c r="V200" s="25">
        <v>0</v>
      </c>
      <c r="W200" s="25">
        <v>548593</v>
      </c>
      <c r="X200" s="25">
        <v>0.50961440341399611</v>
      </c>
      <c r="Y200" s="25">
        <v>548593</v>
      </c>
      <c r="Z200" s="25">
        <v>0.50961440341399611</v>
      </c>
      <c r="AA200" s="25">
        <v>548593</v>
      </c>
      <c r="AB200" s="25">
        <v>0.50961440341399611</v>
      </c>
      <c r="AC200" s="25">
        <v>0</v>
      </c>
      <c r="AD200" s="25">
        <v>0</v>
      </c>
      <c r="AE200" s="25">
        <v>0</v>
      </c>
    </row>
    <row r="201" spans="1:31" x14ac:dyDescent="0.2">
      <c r="A201" s="38" t="s">
        <v>322</v>
      </c>
      <c r="B201" s="104" t="s">
        <v>74</v>
      </c>
      <c r="C201" s="25">
        <v>107648645</v>
      </c>
      <c r="D201" s="25">
        <v>0</v>
      </c>
      <c r="E201" s="25">
        <v>0</v>
      </c>
      <c r="F201" s="25">
        <v>0</v>
      </c>
      <c r="G201" s="25">
        <v>0</v>
      </c>
      <c r="H201" s="25">
        <v>107648645</v>
      </c>
      <c r="I201" s="25">
        <v>107648645</v>
      </c>
      <c r="J201" s="25">
        <v>107648645</v>
      </c>
      <c r="K201" s="25">
        <v>107100052</v>
      </c>
      <c r="L201" s="25">
        <v>107100052</v>
      </c>
      <c r="M201" s="25">
        <v>107100052</v>
      </c>
      <c r="N201" s="25">
        <v>107100052</v>
      </c>
      <c r="O201" s="25">
        <v>107100052</v>
      </c>
      <c r="P201" s="25">
        <v>107100052</v>
      </c>
      <c r="Q201" s="25">
        <v>107100052</v>
      </c>
      <c r="R201" s="25">
        <v>107100052</v>
      </c>
      <c r="S201" s="25">
        <v>0</v>
      </c>
      <c r="T201" s="25">
        <v>0</v>
      </c>
      <c r="U201" s="25">
        <v>0</v>
      </c>
      <c r="V201" s="25">
        <v>0</v>
      </c>
      <c r="W201" s="25">
        <v>548593</v>
      </c>
      <c r="X201" s="25">
        <v>0.50961440341399611</v>
      </c>
      <c r="Y201" s="25">
        <v>548593</v>
      </c>
      <c r="Z201" s="25">
        <v>0.50961440341399611</v>
      </c>
      <c r="AA201" s="25">
        <v>548593</v>
      </c>
      <c r="AB201" s="25">
        <v>0.50961440341399611</v>
      </c>
      <c r="AC201" s="25">
        <v>0</v>
      </c>
      <c r="AD201" s="25">
        <v>0</v>
      </c>
      <c r="AE201" s="25">
        <v>0</v>
      </c>
    </row>
    <row r="202" spans="1:31" x14ac:dyDescent="0.2">
      <c r="A202" s="38" t="s">
        <v>323</v>
      </c>
      <c r="B202" s="104" t="s">
        <v>142</v>
      </c>
      <c r="C202" s="25">
        <v>10000000</v>
      </c>
      <c r="D202" s="25">
        <v>0</v>
      </c>
      <c r="E202" s="25">
        <v>0</v>
      </c>
      <c r="F202" s="25">
        <v>0</v>
      </c>
      <c r="G202" s="25">
        <v>0</v>
      </c>
      <c r="H202" s="25">
        <v>10000000</v>
      </c>
      <c r="I202" s="25">
        <v>10000000</v>
      </c>
      <c r="J202" s="25">
        <v>10000000</v>
      </c>
      <c r="K202" s="25">
        <v>2502430</v>
      </c>
      <c r="L202" s="25">
        <v>2502430</v>
      </c>
      <c r="M202" s="25">
        <v>2502430</v>
      </c>
      <c r="N202" s="25">
        <v>2502430</v>
      </c>
      <c r="O202" s="25">
        <v>2502430</v>
      </c>
      <c r="P202" s="25">
        <v>2502430</v>
      </c>
      <c r="Q202" s="25">
        <v>2502430</v>
      </c>
      <c r="R202" s="25">
        <v>2502430</v>
      </c>
      <c r="S202" s="25">
        <v>0</v>
      </c>
      <c r="T202" s="25">
        <v>0</v>
      </c>
      <c r="U202" s="25">
        <v>0</v>
      </c>
      <c r="V202" s="25">
        <v>0</v>
      </c>
      <c r="W202" s="25">
        <v>7497570</v>
      </c>
      <c r="X202" s="25">
        <v>74.975700000000003</v>
      </c>
      <c r="Y202" s="25">
        <v>7497570</v>
      </c>
      <c r="Z202" s="25">
        <v>74.975700000000003</v>
      </c>
      <c r="AA202" s="25">
        <v>7497570</v>
      </c>
      <c r="AB202" s="25">
        <v>74.975700000000003</v>
      </c>
      <c r="AC202" s="25">
        <v>0</v>
      </c>
      <c r="AD202" s="25">
        <v>0</v>
      </c>
      <c r="AE202" s="25">
        <v>0</v>
      </c>
    </row>
    <row r="203" spans="1:31" x14ac:dyDescent="0.2">
      <c r="A203" s="38" t="s">
        <v>324</v>
      </c>
      <c r="B203" s="104" t="s">
        <v>74</v>
      </c>
      <c r="C203" s="25">
        <v>10000000</v>
      </c>
      <c r="D203" s="25">
        <v>0</v>
      </c>
      <c r="E203" s="25">
        <v>0</v>
      </c>
      <c r="F203" s="25">
        <v>0</v>
      </c>
      <c r="G203" s="25">
        <v>0</v>
      </c>
      <c r="H203" s="25">
        <v>10000000</v>
      </c>
      <c r="I203" s="25">
        <v>10000000</v>
      </c>
      <c r="J203" s="25">
        <v>10000000</v>
      </c>
      <c r="K203" s="25">
        <v>2502430</v>
      </c>
      <c r="L203" s="25">
        <v>2502430</v>
      </c>
      <c r="M203" s="25">
        <v>2502430</v>
      </c>
      <c r="N203" s="25">
        <v>2502430</v>
      </c>
      <c r="O203" s="25">
        <v>2502430</v>
      </c>
      <c r="P203" s="25">
        <v>2502430</v>
      </c>
      <c r="Q203" s="25">
        <v>2502430</v>
      </c>
      <c r="R203" s="25">
        <v>2502430</v>
      </c>
      <c r="S203" s="25">
        <v>0</v>
      </c>
      <c r="T203" s="25">
        <v>0</v>
      </c>
      <c r="U203" s="25">
        <v>0</v>
      </c>
      <c r="V203" s="25">
        <v>0</v>
      </c>
      <c r="W203" s="25">
        <v>7497570</v>
      </c>
      <c r="X203" s="25">
        <v>74.975700000000003</v>
      </c>
      <c r="Y203" s="25">
        <v>7497570</v>
      </c>
      <c r="Z203" s="25">
        <v>74.975700000000003</v>
      </c>
      <c r="AA203" s="25">
        <v>7497570</v>
      </c>
      <c r="AB203" s="25">
        <v>74.975700000000003</v>
      </c>
      <c r="AC203" s="25">
        <v>0</v>
      </c>
      <c r="AD203" s="25">
        <v>0</v>
      </c>
      <c r="AE203" s="25">
        <v>0</v>
      </c>
    </row>
    <row r="204" spans="1:31" x14ac:dyDescent="0.2">
      <c r="A204" s="38" t="s">
        <v>325</v>
      </c>
      <c r="B204" s="104" t="s">
        <v>145</v>
      </c>
      <c r="C204" s="25">
        <v>13994324</v>
      </c>
      <c r="D204" s="25">
        <v>0</v>
      </c>
      <c r="E204" s="25">
        <v>0</v>
      </c>
      <c r="F204" s="25">
        <v>0</v>
      </c>
      <c r="G204" s="25">
        <v>0</v>
      </c>
      <c r="H204" s="25">
        <v>13994324</v>
      </c>
      <c r="I204" s="25">
        <v>13994324</v>
      </c>
      <c r="J204" s="25">
        <v>13994324</v>
      </c>
      <c r="K204" s="25">
        <v>9006926</v>
      </c>
      <c r="L204" s="25">
        <v>9006926</v>
      </c>
      <c r="M204" s="25">
        <v>9006926</v>
      </c>
      <c r="N204" s="25">
        <v>9006926</v>
      </c>
      <c r="O204" s="25">
        <v>9006926</v>
      </c>
      <c r="P204" s="25">
        <v>9006926</v>
      </c>
      <c r="Q204" s="25">
        <v>9006926</v>
      </c>
      <c r="R204" s="25">
        <v>9006926</v>
      </c>
      <c r="S204" s="25">
        <v>0</v>
      </c>
      <c r="T204" s="25">
        <v>0</v>
      </c>
      <c r="U204" s="25">
        <v>0</v>
      </c>
      <c r="V204" s="25">
        <v>0</v>
      </c>
      <c r="W204" s="25">
        <v>4987398</v>
      </c>
      <c r="X204" s="25">
        <v>35.6387203840643</v>
      </c>
      <c r="Y204" s="25">
        <v>4987398</v>
      </c>
      <c r="Z204" s="25">
        <v>35.6387203840643</v>
      </c>
      <c r="AA204" s="25">
        <v>4987398</v>
      </c>
      <c r="AB204" s="25">
        <v>35.6387203840643</v>
      </c>
      <c r="AC204" s="25">
        <v>0</v>
      </c>
      <c r="AD204" s="25">
        <v>0</v>
      </c>
      <c r="AE204" s="25">
        <v>0</v>
      </c>
    </row>
    <row r="205" spans="1:31" x14ac:dyDescent="0.2">
      <c r="A205" s="38" t="s">
        <v>326</v>
      </c>
      <c r="B205" s="104" t="s">
        <v>74</v>
      </c>
      <c r="C205" s="25">
        <v>13994324</v>
      </c>
      <c r="D205" s="25">
        <v>0</v>
      </c>
      <c r="E205" s="25">
        <v>0</v>
      </c>
      <c r="F205" s="25">
        <v>0</v>
      </c>
      <c r="G205" s="25">
        <v>0</v>
      </c>
      <c r="H205" s="25">
        <v>13994324</v>
      </c>
      <c r="I205" s="25">
        <v>13994324</v>
      </c>
      <c r="J205" s="25">
        <v>13994324</v>
      </c>
      <c r="K205" s="25">
        <v>9006926</v>
      </c>
      <c r="L205" s="25">
        <v>9006926</v>
      </c>
      <c r="M205" s="25">
        <v>9006926</v>
      </c>
      <c r="N205" s="25">
        <v>9006926</v>
      </c>
      <c r="O205" s="25">
        <v>9006926</v>
      </c>
      <c r="P205" s="25">
        <v>9006926</v>
      </c>
      <c r="Q205" s="25">
        <v>9006926</v>
      </c>
      <c r="R205" s="25">
        <v>9006926</v>
      </c>
      <c r="S205" s="25">
        <v>0</v>
      </c>
      <c r="T205" s="25">
        <v>0</v>
      </c>
      <c r="U205" s="25">
        <v>0</v>
      </c>
      <c r="V205" s="25">
        <v>0</v>
      </c>
      <c r="W205" s="25">
        <v>4987398</v>
      </c>
      <c r="X205" s="25">
        <v>35.6387203840643</v>
      </c>
      <c r="Y205" s="25">
        <v>4987398</v>
      </c>
      <c r="Z205" s="25">
        <v>35.6387203840643</v>
      </c>
      <c r="AA205" s="25">
        <v>4987398</v>
      </c>
      <c r="AB205" s="25">
        <v>35.6387203840643</v>
      </c>
      <c r="AC205" s="25">
        <v>0</v>
      </c>
      <c r="AD205" s="25">
        <v>0</v>
      </c>
      <c r="AE205" s="25">
        <v>0</v>
      </c>
    </row>
    <row r="206" spans="1:31" x14ac:dyDescent="0.2">
      <c r="A206" s="38" t="s">
        <v>327</v>
      </c>
      <c r="B206" s="104" t="s">
        <v>148</v>
      </c>
      <c r="C206" s="25">
        <v>51671349</v>
      </c>
      <c r="D206" s="25">
        <v>0</v>
      </c>
      <c r="E206" s="25">
        <v>0</v>
      </c>
      <c r="F206" s="25">
        <v>0</v>
      </c>
      <c r="G206" s="25">
        <v>0</v>
      </c>
      <c r="H206" s="25">
        <v>51671349</v>
      </c>
      <c r="I206" s="25">
        <v>51671349</v>
      </c>
      <c r="J206" s="25">
        <v>51671349</v>
      </c>
      <c r="K206" s="25">
        <v>51241907</v>
      </c>
      <c r="L206" s="25">
        <v>51241907</v>
      </c>
      <c r="M206" s="25">
        <v>51241907</v>
      </c>
      <c r="N206" s="25">
        <v>51241907</v>
      </c>
      <c r="O206" s="25">
        <v>51241907</v>
      </c>
      <c r="P206" s="25">
        <v>51241907</v>
      </c>
      <c r="Q206" s="25">
        <v>51241907</v>
      </c>
      <c r="R206" s="25">
        <v>51241907</v>
      </c>
      <c r="S206" s="25">
        <v>0</v>
      </c>
      <c r="T206" s="25">
        <v>0</v>
      </c>
      <c r="U206" s="25">
        <v>0</v>
      </c>
      <c r="V206" s="25">
        <v>0</v>
      </c>
      <c r="W206" s="25">
        <v>429442</v>
      </c>
      <c r="X206" s="25">
        <v>0.83110274515960514</v>
      </c>
      <c r="Y206" s="25">
        <v>429442</v>
      </c>
      <c r="Z206" s="25">
        <v>0.83110274515960514</v>
      </c>
      <c r="AA206" s="25">
        <v>429442</v>
      </c>
      <c r="AB206" s="25">
        <v>0.83110274515960514</v>
      </c>
      <c r="AC206" s="25">
        <v>0</v>
      </c>
      <c r="AD206" s="25">
        <v>0</v>
      </c>
      <c r="AE206" s="25">
        <v>0</v>
      </c>
    </row>
    <row r="207" spans="1:31" x14ac:dyDescent="0.2">
      <c r="A207" s="38" t="s">
        <v>328</v>
      </c>
      <c r="B207" s="104" t="s">
        <v>74</v>
      </c>
      <c r="C207" s="25">
        <v>51671349</v>
      </c>
      <c r="D207" s="25">
        <v>0</v>
      </c>
      <c r="E207" s="25">
        <v>0</v>
      </c>
      <c r="F207" s="25">
        <v>0</v>
      </c>
      <c r="G207" s="25">
        <v>0</v>
      </c>
      <c r="H207" s="25">
        <v>51671349</v>
      </c>
      <c r="I207" s="25">
        <v>51671349</v>
      </c>
      <c r="J207" s="25">
        <v>51671349</v>
      </c>
      <c r="K207" s="25">
        <v>51241907</v>
      </c>
      <c r="L207" s="25">
        <v>51241907</v>
      </c>
      <c r="M207" s="25">
        <v>51241907</v>
      </c>
      <c r="N207" s="25">
        <v>51241907</v>
      </c>
      <c r="O207" s="25">
        <v>51241907</v>
      </c>
      <c r="P207" s="25">
        <v>51241907</v>
      </c>
      <c r="Q207" s="25">
        <v>51241907</v>
      </c>
      <c r="R207" s="25">
        <v>51241907</v>
      </c>
      <c r="S207" s="25">
        <v>0</v>
      </c>
      <c r="T207" s="25">
        <v>0</v>
      </c>
      <c r="U207" s="25">
        <v>0</v>
      </c>
      <c r="V207" s="25">
        <v>0</v>
      </c>
      <c r="W207" s="25">
        <v>429442</v>
      </c>
      <c r="X207" s="25">
        <v>0.83110274515960514</v>
      </c>
      <c r="Y207" s="25">
        <v>429442</v>
      </c>
      <c r="Z207" s="25">
        <v>0.83110274515960514</v>
      </c>
      <c r="AA207" s="25">
        <v>429442</v>
      </c>
      <c r="AB207" s="25">
        <v>0.83110274515960514</v>
      </c>
      <c r="AC207" s="25">
        <v>0</v>
      </c>
      <c r="AD207" s="25">
        <v>0</v>
      </c>
      <c r="AE207" s="25">
        <v>0</v>
      </c>
    </row>
    <row r="208" spans="1:31" x14ac:dyDescent="0.2">
      <c r="A208" s="38" t="s">
        <v>329</v>
      </c>
      <c r="B208" s="104" t="s">
        <v>160</v>
      </c>
      <c r="C208" s="25">
        <v>6426493</v>
      </c>
      <c r="D208" s="25">
        <v>0</v>
      </c>
      <c r="E208" s="25">
        <v>0</v>
      </c>
      <c r="F208" s="25">
        <v>10000</v>
      </c>
      <c r="G208" s="25">
        <v>0</v>
      </c>
      <c r="H208" s="25">
        <v>6436493</v>
      </c>
      <c r="I208" s="25">
        <v>6436493</v>
      </c>
      <c r="J208" s="25">
        <v>6436493</v>
      </c>
      <c r="K208" s="25">
        <v>6426494</v>
      </c>
      <c r="L208" s="25">
        <v>6426494</v>
      </c>
      <c r="M208" s="25">
        <v>6426494</v>
      </c>
      <c r="N208" s="25">
        <v>6426494</v>
      </c>
      <c r="O208" s="25">
        <v>6426494</v>
      </c>
      <c r="P208" s="25">
        <v>6426494</v>
      </c>
      <c r="Q208" s="25">
        <v>6426494</v>
      </c>
      <c r="R208" s="25">
        <v>6426494</v>
      </c>
      <c r="S208" s="25">
        <v>0</v>
      </c>
      <c r="T208" s="25">
        <v>0</v>
      </c>
      <c r="U208" s="25">
        <v>0</v>
      </c>
      <c r="V208" s="25">
        <v>0</v>
      </c>
      <c r="W208" s="25">
        <v>9999</v>
      </c>
      <c r="X208" s="25">
        <v>0.15534857258447998</v>
      </c>
      <c r="Y208" s="25">
        <v>9999</v>
      </c>
      <c r="Z208" s="25">
        <v>0.15534857258447998</v>
      </c>
      <c r="AA208" s="25">
        <v>9999</v>
      </c>
      <c r="AB208" s="25">
        <v>0.15534857258447998</v>
      </c>
      <c r="AC208" s="25">
        <v>0</v>
      </c>
      <c r="AD208" s="25">
        <v>0</v>
      </c>
      <c r="AE208" s="25">
        <v>0</v>
      </c>
    </row>
    <row r="209" spans="1:31" x14ac:dyDescent="0.2">
      <c r="A209" s="38" t="s">
        <v>330</v>
      </c>
      <c r="B209" s="104" t="s">
        <v>74</v>
      </c>
      <c r="C209" s="25">
        <v>6426493</v>
      </c>
      <c r="D209" s="25">
        <v>0</v>
      </c>
      <c r="E209" s="25">
        <v>0</v>
      </c>
      <c r="F209" s="25">
        <v>10000</v>
      </c>
      <c r="G209" s="25">
        <v>0</v>
      </c>
      <c r="H209" s="25">
        <v>6436493</v>
      </c>
      <c r="I209" s="25">
        <v>6436493</v>
      </c>
      <c r="J209" s="25">
        <v>6436493</v>
      </c>
      <c r="K209" s="25">
        <v>6426494</v>
      </c>
      <c r="L209" s="25">
        <v>6426494</v>
      </c>
      <c r="M209" s="25">
        <v>6426494</v>
      </c>
      <c r="N209" s="25">
        <v>6426494</v>
      </c>
      <c r="O209" s="25">
        <v>6426494</v>
      </c>
      <c r="P209" s="25">
        <v>6426494</v>
      </c>
      <c r="Q209" s="25">
        <v>6426494</v>
      </c>
      <c r="R209" s="25">
        <v>6426494</v>
      </c>
      <c r="S209" s="25">
        <v>0</v>
      </c>
      <c r="T209" s="25">
        <v>0</v>
      </c>
      <c r="U209" s="25">
        <v>0</v>
      </c>
      <c r="V209" s="25">
        <v>0</v>
      </c>
      <c r="W209" s="25">
        <v>9999</v>
      </c>
      <c r="X209" s="25">
        <v>0.15534857258447998</v>
      </c>
      <c r="Y209" s="25">
        <v>9999</v>
      </c>
      <c r="Z209" s="25">
        <v>0.15534857258447998</v>
      </c>
      <c r="AA209" s="25">
        <v>9999</v>
      </c>
      <c r="AB209" s="25">
        <v>0.15534857258447998</v>
      </c>
      <c r="AC209" s="25">
        <v>0</v>
      </c>
      <c r="AD209" s="25">
        <v>0</v>
      </c>
      <c r="AE209" s="25">
        <v>0</v>
      </c>
    </row>
    <row r="210" spans="1:31" x14ac:dyDescent="0.2">
      <c r="A210" s="38" t="s">
        <v>331</v>
      </c>
      <c r="B210" s="104" t="s">
        <v>163</v>
      </c>
      <c r="C210" s="25">
        <v>75784646</v>
      </c>
      <c r="D210" s="25">
        <v>0</v>
      </c>
      <c r="E210" s="25">
        <v>0</v>
      </c>
      <c r="F210" s="25">
        <v>0</v>
      </c>
      <c r="G210" s="25">
        <v>0</v>
      </c>
      <c r="H210" s="25">
        <v>75784646</v>
      </c>
      <c r="I210" s="25">
        <v>75784646</v>
      </c>
      <c r="J210" s="25">
        <v>75784646</v>
      </c>
      <c r="K210" s="25">
        <v>75505440</v>
      </c>
      <c r="L210" s="25">
        <v>75505440</v>
      </c>
      <c r="M210" s="25">
        <v>75505440</v>
      </c>
      <c r="N210" s="25">
        <v>75505440</v>
      </c>
      <c r="O210" s="25">
        <v>75505440</v>
      </c>
      <c r="P210" s="25">
        <v>75505440</v>
      </c>
      <c r="Q210" s="25">
        <v>75505440</v>
      </c>
      <c r="R210" s="25">
        <v>75505440</v>
      </c>
      <c r="S210" s="25">
        <v>0</v>
      </c>
      <c r="T210" s="25">
        <v>0</v>
      </c>
      <c r="U210" s="25">
        <v>0</v>
      </c>
      <c r="V210" s="25">
        <v>0</v>
      </c>
      <c r="W210" s="25">
        <v>279206</v>
      </c>
      <c r="X210" s="25">
        <v>0.368420273415277</v>
      </c>
      <c r="Y210" s="25">
        <v>279206</v>
      </c>
      <c r="Z210" s="25">
        <v>0.368420273415277</v>
      </c>
      <c r="AA210" s="25">
        <v>279206</v>
      </c>
      <c r="AB210" s="25">
        <v>0.368420273415277</v>
      </c>
      <c r="AC210" s="25">
        <v>0</v>
      </c>
      <c r="AD210" s="25">
        <v>0</v>
      </c>
      <c r="AE210" s="25">
        <v>0</v>
      </c>
    </row>
    <row r="211" spans="1:31" x14ac:dyDescent="0.2">
      <c r="A211" s="38" t="s">
        <v>332</v>
      </c>
      <c r="B211" s="104" t="s">
        <v>74</v>
      </c>
      <c r="C211" s="25">
        <v>75784646</v>
      </c>
      <c r="D211" s="25">
        <v>0</v>
      </c>
      <c r="E211" s="25">
        <v>0</v>
      </c>
      <c r="F211" s="25">
        <v>0</v>
      </c>
      <c r="G211" s="25">
        <v>0</v>
      </c>
      <c r="H211" s="25">
        <v>75784646</v>
      </c>
      <c r="I211" s="25">
        <v>75784646</v>
      </c>
      <c r="J211" s="25">
        <v>75784646</v>
      </c>
      <c r="K211" s="25">
        <v>75505440</v>
      </c>
      <c r="L211" s="25">
        <v>75505440</v>
      </c>
      <c r="M211" s="25">
        <v>75505440</v>
      </c>
      <c r="N211" s="25">
        <v>75505440</v>
      </c>
      <c r="O211" s="25">
        <v>75505440</v>
      </c>
      <c r="P211" s="25">
        <v>75505440</v>
      </c>
      <c r="Q211" s="25">
        <v>75505440</v>
      </c>
      <c r="R211" s="25">
        <v>75505440</v>
      </c>
      <c r="S211" s="25">
        <v>0</v>
      </c>
      <c r="T211" s="25">
        <v>0</v>
      </c>
      <c r="U211" s="25">
        <v>0</v>
      </c>
      <c r="V211" s="25">
        <v>0</v>
      </c>
      <c r="W211" s="25">
        <v>279206</v>
      </c>
      <c r="X211" s="25">
        <v>0.368420273415277</v>
      </c>
      <c r="Y211" s="25">
        <v>279206</v>
      </c>
      <c r="Z211" s="25">
        <v>0.368420273415277</v>
      </c>
      <c r="AA211" s="25">
        <v>279206</v>
      </c>
      <c r="AB211" s="25">
        <v>0.368420273415277</v>
      </c>
      <c r="AC211" s="25">
        <v>0</v>
      </c>
      <c r="AD211" s="25">
        <v>0</v>
      </c>
      <c r="AE211" s="25">
        <v>0</v>
      </c>
    </row>
    <row r="212" spans="1:31" x14ac:dyDescent="0.2">
      <c r="A212" s="38" t="s">
        <v>333</v>
      </c>
      <c r="B212" s="104" t="s">
        <v>172</v>
      </c>
      <c r="C212" s="25">
        <v>33739090</v>
      </c>
      <c r="D212" s="25">
        <v>0</v>
      </c>
      <c r="E212" s="25">
        <v>0</v>
      </c>
      <c r="F212" s="25">
        <v>0</v>
      </c>
      <c r="G212" s="25">
        <v>0</v>
      </c>
      <c r="H212" s="25">
        <v>33739090</v>
      </c>
      <c r="I212" s="25">
        <v>33739090</v>
      </c>
      <c r="J212" s="25">
        <v>33739090</v>
      </c>
      <c r="K212" s="25">
        <v>33739090</v>
      </c>
      <c r="L212" s="25">
        <v>33739090</v>
      </c>
      <c r="M212" s="25">
        <v>33739090</v>
      </c>
      <c r="N212" s="25">
        <v>33739090</v>
      </c>
      <c r="O212" s="25">
        <v>33739090</v>
      </c>
      <c r="P212" s="25">
        <v>33739090</v>
      </c>
      <c r="Q212" s="25">
        <v>33739090</v>
      </c>
      <c r="R212" s="25">
        <v>33739090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5">
        <v>0</v>
      </c>
      <c r="AB212" s="25">
        <v>0</v>
      </c>
      <c r="AC212" s="25">
        <v>0</v>
      </c>
      <c r="AD212" s="25">
        <v>0</v>
      </c>
      <c r="AE212" s="25">
        <v>0</v>
      </c>
    </row>
    <row r="213" spans="1:31" x14ac:dyDescent="0.2">
      <c r="A213" s="38" t="s">
        <v>334</v>
      </c>
      <c r="B213" s="104" t="s">
        <v>74</v>
      </c>
      <c r="C213" s="25">
        <v>33739090</v>
      </c>
      <c r="D213" s="25">
        <v>0</v>
      </c>
      <c r="E213" s="25">
        <v>0</v>
      </c>
      <c r="F213" s="25">
        <v>0</v>
      </c>
      <c r="G213" s="25">
        <v>0</v>
      </c>
      <c r="H213" s="25">
        <v>33739090</v>
      </c>
      <c r="I213" s="25">
        <v>33739090</v>
      </c>
      <c r="J213" s="25">
        <v>33739090</v>
      </c>
      <c r="K213" s="25">
        <v>33739090</v>
      </c>
      <c r="L213" s="25">
        <v>33739090</v>
      </c>
      <c r="M213" s="25">
        <v>33739090</v>
      </c>
      <c r="N213" s="25">
        <v>33739090</v>
      </c>
      <c r="O213" s="25">
        <v>33739090</v>
      </c>
      <c r="P213" s="25">
        <v>33739090</v>
      </c>
      <c r="Q213" s="25">
        <v>33739090</v>
      </c>
      <c r="R213" s="25">
        <v>33739090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  <c r="AD213" s="25">
        <v>0</v>
      </c>
      <c r="AE213" s="25">
        <v>0</v>
      </c>
    </row>
    <row r="214" spans="1:31" x14ac:dyDescent="0.2">
      <c r="A214" s="38" t="s">
        <v>335</v>
      </c>
      <c r="B214" s="104" t="s">
        <v>175</v>
      </c>
      <c r="C214" s="25">
        <v>126619365</v>
      </c>
      <c r="D214" s="25">
        <v>0</v>
      </c>
      <c r="E214" s="25">
        <v>0</v>
      </c>
      <c r="F214" s="25">
        <v>0</v>
      </c>
      <c r="G214" s="25">
        <v>6790000</v>
      </c>
      <c r="H214" s="25">
        <v>119829365</v>
      </c>
      <c r="I214" s="25">
        <v>119829365</v>
      </c>
      <c r="J214" s="25">
        <v>119829365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119829365</v>
      </c>
      <c r="X214" s="25">
        <v>100</v>
      </c>
      <c r="Y214" s="25">
        <v>119829365</v>
      </c>
      <c r="Z214" s="25">
        <v>100</v>
      </c>
      <c r="AA214" s="25">
        <v>119829365</v>
      </c>
      <c r="AB214" s="25">
        <v>100</v>
      </c>
      <c r="AC214" s="25">
        <v>0</v>
      </c>
      <c r="AD214" s="25">
        <v>0</v>
      </c>
      <c r="AE214" s="25">
        <v>0</v>
      </c>
    </row>
    <row r="215" spans="1:31" x14ac:dyDescent="0.2">
      <c r="A215" s="38" t="s">
        <v>336</v>
      </c>
      <c r="B215" s="104" t="s">
        <v>74</v>
      </c>
      <c r="C215" s="25">
        <v>126619365</v>
      </c>
      <c r="D215" s="25">
        <v>0</v>
      </c>
      <c r="E215" s="25">
        <v>0</v>
      </c>
      <c r="F215" s="25">
        <v>0</v>
      </c>
      <c r="G215" s="25">
        <v>6790000</v>
      </c>
      <c r="H215" s="25">
        <v>119829365</v>
      </c>
      <c r="I215" s="25">
        <v>119829365</v>
      </c>
      <c r="J215" s="25">
        <v>119829365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119829365</v>
      </c>
      <c r="X215" s="25">
        <v>100</v>
      </c>
      <c r="Y215" s="25">
        <v>119829365</v>
      </c>
      <c r="Z215" s="25">
        <v>100</v>
      </c>
      <c r="AA215" s="25">
        <v>119829365</v>
      </c>
      <c r="AB215" s="25">
        <v>100</v>
      </c>
      <c r="AC215" s="25">
        <v>0</v>
      </c>
      <c r="AD215" s="25">
        <v>0</v>
      </c>
      <c r="AE215" s="25">
        <v>0</v>
      </c>
    </row>
    <row r="216" spans="1:31" x14ac:dyDescent="0.2">
      <c r="A216" s="38" t="s">
        <v>337</v>
      </c>
      <c r="B216" s="104" t="s">
        <v>338</v>
      </c>
      <c r="C216" s="25">
        <v>49604495</v>
      </c>
      <c r="D216" s="25">
        <v>0</v>
      </c>
      <c r="E216" s="25">
        <v>0</v>
      </c>
      <c r="F216" s="25">
        <v>0</v>
      </c>
      <c r="G216" s="25">
        <v>0</v>
      </c>
      <c r="H216" s="25">
        <v>49604495</v>
      </c>
      <c r="I216" s="25">
        <v>49604495</v>
      </c>
      <c r="J216" s="25">
        <v>49604495</v>
      </c>
      <c r="K216" s="25">
        <v>47043436</v>
      </c>
      <c r="L216" s="25">
        <v>47043436</v>
      </c>
      <c r="M216" s="25">
        <v>47043436</v>
      </c>
      <c r="N216" s="25">
        <v>47043436</v>
      </c>
      <c r="O216" s="25">
        <v>47043436</v>
      </c>
      <c r="P216" s="25">
        <v>47043436</v>
      </c>
      <c r="Q216" s="25">
        <v>47043436</v>
      </c>
      <c r="R216" s="25">
        <v>47043436</v>
      </c>
      <c r="S216" s="25">
        <v>0</v>
      </c>
      <c r="T216" s="25">
        <v>0</v>
      </c>
      <c r="U216" s="25">
        <v>0</v>
      </c>
      <c r="V216" s="25">
        <v>0</v>
      </c>
      <c r="W216" s="25">
        <v>2561059</v>
      </c>
      <c r="X216" s="25">
        <v>5.1629575102014398</v>
      </c>
      <c r="Y216" s="25">
        <v>2561059</v>
      </c>
      <c r="Z216" s="25">
        <v>5.1629575102014398</v>
      </c>
      <c r="AA216" s="25">
        <v>2561059</v>
      </c>
      <c r="AB216" s="25">
        <v>5.1629575102014398</v>
      </c>
      <c r="AC216" s="25">
        <v>0</v>
      </c>
      <c r="AD216" s="25">
        <v>0</v>
      </c>
      <c r="AE216" s="25">
        <v>0</v>
      </c>
    </row>
    <row r="217" spans="1:31" x14ac:dyDescent="0.2">
      <c r="A217" s="38" t="s">
        <v>339</v>
      </c>
      <c r="B217" s="104" t="s">
        <v>74</v>
      </c>
      <c r="C217" s="25">
        <v>49604495</v>
      </c>
      <c r="D217" s="25">
        <v>0</v>
      </c>
      <c r="E217" s="25">
        <v>0</v>
      </c>
      <c r="F217" s="25">
        <v>0</v>
      </c>
      <c r="G217" s="25">
        <v>0</v>
      </c>
      <c r="H217" s="25">
        <v>49604495</v>
      </c>
      <c r="I217" s="25">
        <v>49604495</v>
      </c>
      <c r="J217" s="25">
        <v>49604495</v>
      </c>
      <c r="K217" s="25">
        <v>47043436</v>
      </c>
      <c r="L217" s="25">
        <v>47043436</v>
      </c>
      <c r="M217" s="25">
        <v>47043436</v>
      </c>
      <c r="N217" s="25">
        <v>47043436</v>
      </c>
      <c r="O217" s="25">
        <v>47043436</v>
      </c>
      <c r="P217" s="25">
        <v>47043436</v>
      </c>
      <c r="Q217" s="25">
        <v>47043436</v>
      </c>
      <c r="R217" s="25">
        <v>47043436</v>
      </c>
      <c r="S217" s="25">
        <v>0</v>
      </c>
      <c r="T217" s="25">
        <v>0</v>
      </c>
      <c r="U217" s="25">
        <v>0</v>
      </c>
      <c r="V217" s="25">
        <v>0</v>
      </c>
      <c r="W217" s="25">
        <v>2561059</v>
      </c>
      <c r="X217" s="25">
        <v>5.1629575102014398</v>
      </c>
      <c r="Y217" s="25">
        <v>2561059</v>
      </c>
      <c r="Z217" s="25">
        <v>5.1629575102014398</v>
      </c>
      <c r="AA217" s="25">
        <v>2561059</v>
      </c>
      <c r="AB217" s="25">
        <v>5.1629575102014398</v>
      </c>
      <c r="AC217" s="25">
        <v>0</v>
      </c>
      <c r="AD217" s="25">
        <v>0</v>
      </c>
      <c r="AE217" s="25">
        <v>0</v>
      </c>
    </row>
    <row r="218" spans="1:31" ht="25.5" x14ac:dyDescent="0.2">
      <c r="A218" s="38" t="s">
        <v>340</v>
      </c>
      <c r="B218" s="104" t="s">
        <v>199</v>
      </c>
      <c r="C218" s="25">
        <v>256339265</v>
      </c>
      <c r="D218" s="25">
        <v>0</v>
      </c>
      <c r="E218" s="25">
        <v>0</v>
      </c>
      <c r="F218" s="25">
        <v>5400000</v>
      </c>
      <c r="G218" s="25">
        <v>0</v>
      </c>
      <c r="H218" s="25">
        <v>261739265</v>
      </c>
      <c r="I218" s="25">
        <v>261739265</v>
      </c>
      <c r="J218" s="25">
        <v>261739265</v>
      </c>
      <c r="K218" s="25">
        <v>259652258</v>
      </c>
      <c r="L218" s="25">
        <v>259652258</v>
      </c>
      <c r="M218" s="25">
        <v>259652258</v>
      </c>
      <c r="N218" s="25">
        <v>259652258</v>
      </c>
      <c r="O218" s="25">
        <v>259652258</v>
      </c>
      <c r="P218" s="25">
        <v>259652258</v>
      </c>
      <c r="Q218" s="25">
        <v>259652258</v>
      </c>
      <c r="R218" s="25">
        <v>259652258</v>
      </c>
      <c r="S218" s="25">
        <v>0</v>
      </c>
      <c r="T218" s="25">
        <v>0</v>
      </c>
      <c r="U218" s="25">
        <v>0</v>
      </c>
      <c r="V218" s="25">
        <v>0</v>
      </c>
      <c r="W218" s="25">
        <v>2087007</v>
      </c>
      <c r="X218" s="25">
        <v>0.79736106846636112</v>
      </c>
      <c r="Y218" s="25">
        <v>2087007</v>
      </c>
      <c r="Z218" s="25">
        <v>0.79736106846636112</v>
      </c>
      <c r="AA218" s="25">
        <v>2087007</v>
      </c>
      <c r="AB218" s="25">
        <v>0.79736106846636112</v>
      </c>
      <c r="AC218" s="25">
        <v>0</v>
      </c>
      <c r="AD218" s="25">
        <v>0</v>
      </c>
      <c r="AE218" s="25">
        <v>0</v>
      </c>
    </row>
    <row r="219" spans="1:31" x14ac:dyDescent="0.2">
      <c r="A219" s="38" t="s">
        <v>341</v>
      </c>
      <c r="B219" s="104" t="s">
        <v>201</v>
      </c>
      <c r="C219" s="25">
        <v>143472133</v>
      </c>
      <c r="D219" s="25">
        <v>0</v>
      </c>
      <c r="E219" s="25">
        <v>0</v>
      </c>
      <c r="F219" s="25">
        <v>2900000</v>
      </c>
      <c r="G219" s="25">
        <v>0</v>
      </c>
      <c r="H219" s="25">
        <v>146372133</v>
      </c>
      <c r="I219" s="25">
        <v>146372133</v>
      </c>
      <c r="J219" s="25">
        <v>146372133</v>
      </c>
      <c r="K219" s="25">
        <v>146353650</v>
      </c>
      <c r="L219" s="25">
        <v>146353650</v>
      </c>
      <c r="M219" s="25">
        <v>146353650</v>
      </c>
      <c r="N219" s="25">
        <v>146353650</v>
      </c>
      <c r="O219" s="25">
        <v>146353650</v>
      </c>
      <c r="P219" s="25">
        <v>146353650</v>
      </c>
      <c r="Q219" s="25">
        <v>146353650</v>
      </c>
      <c r="R219" s="25">
        <v>146353650</v>
      </c>
      <c r="S219" s="25">
        <v>0</v>
      </c>
      <c r="T219" s="25">
        <v>0</v>
      </c>
      <c r="U219" s="25">
        <v>0</v>
      </c>
      <c r="V219" s="25">
        <v>0</v>
      </c>
      <c r="W219" s="25">
        <v>18483</v>
      </c>
      <c r="X219" s="25">
        <v>1.2627403605575701E-2</v>
      </c>
      <c r="Y219" s="25">
        <v>18483</v>
      </c>
      <c r="Z219" s="25">
        <v>1.2627403605575701E-2</v>
      </c>
      <c r="AA219" s="25">
        <v>18483</v>
      </c>
      <c r="AB219" s="25">
        <v>1.2627403605575701E-2</v>
      </c>
      <c r="AC219" s="25">
        <v>0</v>
      </c>
      <c r="AD219" s="25">
        <v>0</v>
      </c>
      <c r="AE219" s="25">
        <v>0</v>
      </c>
    </row>
    <row r="220" spans="1:31" x14ac:dyDescent="0.2">
      <c r="A220" s="38" t="s">
        <v>342</v>
      </c>
      <c r="B220" s="104" t="s">
        <v>74</v>
      </c>
      <c r="C220" s="25">
        <v>143472133</v>
      </c>
      <c r="D220" s="25">
        <v>0</v>
      </c>
      <c r="E220" s="25">
        <v>0</v>
      </c>
      <c r="F220" s="25">
        <v>2900000</v>
      </c>
      <c r="G220" s="25">
        <v>0</v>
      </c>
      <c r="H220" s="25">
        <v>146372133</v>
      </c>
      <c r="I220" s="25">
        <v>146372133</v>
      </c>
      <c r="J220" s="25">
        <v>146372133</v>
      </c>
      <c r="K220" s="25">
        <v>146353650</v>
      </c>
      <c r="L220" s="25">
        <v>146353650</v>
      </c>
      <c r="M220" s="25">
        <v>146353650</v>
      </c>
      <c r="N220" s="25">
        <v>146353650</v>
      </c>
      <c r="O220" s="25">
        <v>146353650</v>
      </c>
      <c r="P220" s="25">
        <v>146353650</v>
      </c>
      <c r="Q220" s="25">
        <v>146353650</v>
      </c>
      <c r="R220" s="25">
        <v>146353650</v>
      </c>
      <c r="S220" s="25">
        <v>0</v>
      </c>
      <c r="T220" s="25">
        <v>0</v>
      </c>
      <c r="U220" s="25">
        <v>0</v>
      </c>
      <c r="V220" s="25">
        <v>0</v>
      </c>
      <c r="W220" s="25">
        <v>18483</v>
      </c>
      <c r="X220" s="25">
        <v>1.2627403605575701E-2</v>
      </c>
      <c r="Y220" s="25">
        <v>18483</v>
      </c>
      <c r="Z220" s="25">
        <v>1.2627403605575701E-2</v>
      </c>
      <c r="AA220" s="25">
        <v>18483</v>
      </c>
      <c r="AB220" s="25">
        <v>1.2627403605575701E-2</v>
      </c>
      <c r="AC220" s="25">
        <v>0</v>
      </c>
      <c r="AD220" s="25">
        <v>0</v>
      </c>
      <c r="AE220" s="25">
        <v>0</v>
      </c>
    </row>
    <row r="221" spans="1:31" x14ac:dyDescent="0.2">
      <c r="A221" s="38" t="s">
        <v>343</v>
      </c>
      <c r="B221" s="104" t="s">
        <v>204</v>
      </c>
      <c r="C221" s="25">
        <v>101626094</v>
      </c>
      <c r="D221" s="25">
        <v>0</v>
      </c>
      <c r="E221" s="25">
        <v>0</v>
      </c>
      <c r="F221" s="25">
        <v>2500000</v>
      </c>
      <c r="G221" s="25">
        <v>0</v>
      </c>
      <c r="H221" s="25">
        <v>104126094</v>
      </c>
      <c r="I221" s="25">
        <v>104126094</v>
      </c>
      <c r="J221" s="25">
        <v>104126094</v>
      </c>
      <c r="K221" s="25">
        <v>103644308</v>
      </c>
      <c r="L221" s="25">
        <v>103644308</v>
      </c>
      <c r="M221" s="25">
        <v>103644308</v>
      </c>
      <c r="N221" s="25">
        <v>103644308</v>
      </c>
      <c r="O221" s="25">
        <v>103644308</v>
      </c>
      <c r="P221" s="25">
        <v>103644308</v>
      </c>
      <c r="Q221" s="25">
        <v>103644308</v>
      </c>
      <c r="R221" s="25">
        <v>103644308</v>
      </c>
      <c r="S221" s="25">
        <v>0</v>
      </c>
      <c r="T221" s="25">
        <v>0</v>
      </c>
      <c r="U221" s="25">
        <v>0</v>
      </c>
      <c r="V221" s="25">
        <v>0</v>
      </c>
      <c r="W221" s="25">
        <v>481786</v>
      </c>
      <c r="X221" s="25">
        <v>0.46269477850576102</v>
      </c>
      <c r="Y221" s="25">
        <v>481786</v>
      </c>
      <c r="Z221" s="25">
        <v>0.46269477850576102</v>
      </c>
      <c r="AA221" s="25">
        <v>481786</v>
      </c>
      <c r="AB221" s="25">
        <v>0.46269477850576102</v>
      </c>
      <c r="AC221" s="25">
        <v>0</v>
      </c>
      <c r="AD221" s="25">
        <v>0</v>
      </c>
      <c r="AE221" s="25">
        <v>0</v>
      </c>
    </row>
    <row r="222" spans="1:31" x14ac:dyDescent="0.2">
      <c r="A222" s="38" t="s">
        <v>344</v>
      </c>
      <c r="B222" s="104" t="s">
        <v>74</v>
      </c>
      <c r="C222" s="25">
        <v>101626094</v>
      </c>
      <c r="D222" s="25">
        <v>0</v>
      </c>
      <c r="E222" s="25">
        <v>0</v>
      </c>
      <c r="F222" s="25">
        <v>2500000</v>
      </c>
      <c r="G222" s="25">
        <v>0</v>
      </c>
      <c r="H222" s="25">
        <v>104126094</v>
      </c>
      <c r="I222" s="25">
        <v>104126094</v>
      </c>
      <c r="J222" s="25">
        <v>104126094</v>
      </c>
      <c r="K222" s="25">
        <v>103644308</v>
      </c>
      <c r="L222" s="25">
        <v>103644308</v>
      </c>
      <c r="M222" s="25">
        <v>103644308</v>
      </c>
      <c r="N222" s="25">
        <v>103644308</v>
      </c>
      <c r="O222" s="25">
        <v>103644308</v>
      </c>
      <c r="P222" s="25">
        <v>103644308</v>
      </c>
      <c r="Q222" s="25">
        <v>103644308</v>
      </c>
      <c r="R222" s="25">
        <v>103644308</v>
      </c>
      <c r="S222" s="25">
        <v>0</v>
      </c>
      <c r="T222" s="25">
        <v>0</v>
      </c>
      <c r="U222" s="25">
        <v>0</v>
      </c>
      <c r="V222" s="25">
        <v>0</v>
      </c>
      <c r="W222" s="25">
        <v>481786</v>
      </c>
      <c r="X222" s="25">
        <v>0.46269477850576102</v>
      </c>
      <c r="Y222" s="25">
        <v>481786</v>
      </c>
      <c r="Z222" s="25">
        <v>0.46269477850576102</v>
      </c>
      <c r="AA222" s="25">
        <v>481786</v>
      </c>
      <c r="AB222" s="25">
        <v>0.46269477850576102</v>
      </c>
      <c r="AC222" s="25">
        <v>0</v>
      </c>
      <c r="AD222" s="25">
        <v>0</v>
      </c>
      <c r="AE222" s="25">
        <v>0</v>
      </c>
    </row>
    <row r="223" spans="1:31" x14ac:dyDescent="0.2">
      <c r="A223" s="38" t="s">
        <v>345</v>
      </c>
      <c r="B223" s="104" t="s">
        <v>207</v>
      </c>
      <c r="C223" s="25">
        <v>0</v>
      </c>
      <c r="D223" s="25">
        <v>0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  <c r="AD223" s="25">
        <v>0</v>
      </c>
      <c r="AE223" s="25">
        <v>0</v>
      </c>
    </row>
    <row r="224" spans="1:31" x14ac:dyDescent="0.2">
      <c r="A224" s="38" t="s">
        <v>346</v>
      </c>
      <c r="B224" s="104" t="s">
        <v>74</v>
      </c>
      <c r="C224" s="25">
        <v>0</v>
      </c>
      <c r="D224" s="25">
        <v>0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5">
        <v>0</v>
      </c>
      <c r="AB224" s="25">
        <v>0</v>
      </c>
      <c r="AC224" s="25">
        <v>0</v>
      </c>
      <c r="AD224" s="25">
        <v>0</v>
      </c>
      <c r="AE224" s="25">
        <v>0</v>
      </c>
    </row>
    <row r="225" spans="1:31" x14ac:dyDescent="0.2">
      <c r="A225" s="38" t="s">
        <v>347</v>
      </c>
      <c r="B225" s="104" t="s">
        <v>210</v>
      </c>
      <c r="C225" s="25">
        <v>11241038</v>
      </c>
      <c r="D225" s="25">
        <v>0</v>
      </c>
      <c r="E225" s="25">
        <v>0</v>
      </c>
      <c r="F225" s="25">
        <v>0</v>
      </c>
      <c r="G225" s="25">
        <v>0</v>
      </c>
      <c r="H225" s="25">
        <v>11241038</v>
      </c>
      <c r="I225" s="25">
        <v>11241038</v>
      </c>
      <c r="J225" s="25">
        <v>11241038</v>
      </c>
      <c r="K225" s="25">
        <v>9654300</v>
      </c>
      <c r="L225" s="25">
        <v>9654300</v>
      </c>
      <c r="M225" s="25">
        <v>9654300</v>
      </c>
      <c r="N225" s="25">
        <v>9654300</v>
      </c>
      <c r="O225" s="25">
        <v>9654300</v>
      </c>
      <c r="P225" s="25">
        <v>9654300</v>
      </c>
      <c r="Q225" s="25">
        <v>9654300</v>
      </c>
      <c r="R225" s="25">
        <v>9654300</v>
      </c>
      <c r="S225" s="25">
        <v>0</v>
      </c>
      <c r="T225" s="25">
        <v>0</v>
      </c>
      <c r="U225" s="25">
        <v>0</v>
      </c>
      <c r="V225" s="25">
        <v>0</v>
      </c>
      <c r="W225" s="25">
        <v>1586738</v>
      </c>
      <c r="X225" s="25">
        <v>14.115582564528301</v>
      </c>
      <c r="Y225" s="25">
        <v>1586738</v>
      </c>
      <c r="Z225" s="25">
        <v>14.115582564528301</v>
      </c>
      <c r="AA225" s="25">
        <v>1586738</v>
      </c>
      <c r="AB225" s="25">
        <v>14.115582564528301</v>
      </c>
      <c r="AC225" s="25">
        <v>0</v>
      </c>
      <c r="AD225" s="25">
        <v>0</v>
      </c>
      <c r="AE225" s="25">
        <v>0</v>
      </c>
    </row>
    <row r="226" spans="1:31" x14ac:dyDescent="0.2">
      <c r="A226" s="38" t="s">
        <v>348</v>
      </c>
      <c r="B226" s="104" t="s">
        <v>74</v>
      </c>
      <c r="C226" s="25">
        <v>11241038</v>
      </c>
      <c r="D226" s="25">
        <v>0</v>
      </c>
      <c r="E226" s="25">
        <v>0</v>
      </c>
      <c r="F226" s="25">
        <v>0</v>
      </c>
      <c r="G226" s="25">
        <v>0</v>
      </c>
      <c r="H226" s="25">
        <v>11241038</v>
      </c>
      <c r="I226" s="25">
        <v>11241038</v>
      </c>
      <c r="J226" s="25">
        <v>11241038</v>
      </c>
      <c r="K226" s="25">
        <v>9654300</v>
      </c>
      <c r="L226" s="25">
        <v>9654300</v>
      </c>
      <c r="M226" s="25">
        <v>9654300</v>
      </c>
      <c r="N226" s="25">
        <v>9654300</v>
      </c>
      <c r="O226" s="25">
        <v>9654300</v>
      </c>
      <c r="P226" s="25">
        <v>9654300</v>
      </c>
      <c r="Q226" s="25">
        <v>9654300</v>
      </c>
      <c r="R226" s="25">
        <v>9654300</v>
      </c>
      <c r="S226" s="25">
        <v>0</v>
      </c>
      <c r="T226" s="25">
        <v>0</v>
      </c>
      <c r="U226" s="25">
        <v>0</v>
      </c>
      <c r="V226" s="25">
        <v>0</v>
      </c>
      <c r="W226" s="25">
        <v>1586738</v>
      </c>
      <c r="X226" s="25">
        <v>14.115582564528301</v>
      </c>
      <c r="Y226" s="25">
        <v>1586738</v>
      </c>
      <c r="Z226" s="25">
        <v>14.115582564528301</v>
      </c>
      <c r="AA226" s="25">
        <v>1586738</v>
      </c>
      <c r="AB226" s="25">
        <v>14.115582564528301</v>
      </c>
      <c r="AC226" s="25">
        <v>0</v>
      </c>
      <c r="AD226" s="25">
        <v>0</v>
      </c>
      <c r="AE226" s="25">
        <v>0</v>
      </c>
    </row>
    <row r="227" spans="1:31" ht="25.5" x14ac:dyDescent="0.2">
      <c r="A227" s="38" t="s">
        <v>349</v>
      </c>
      <c r="B227" s="104" t="s">
        <v>216</v>
      </c>
      <c r="C227" s="25">
        <v>107604100</v>
      </c>
      <c r="D227" s="25">
        <v>0</v>
      </c>
      <c r="E227" s="25">
        <v>0</v>
      </c>
      <c r="F227" s="25">
        <v>1380000</v>
      </c>
      <c r="G227" s="25">
        <v>0</v>
      </c>
      <c r="H227" s="25">
        <v>108984100</v>
      </c>
      <c r="I227" s="25">
        <v>108984100</v>
      </c>
      <c r="J227" s="25">
        <v>108984100</v>
      </c>
      <c r="K227" s="25">
        <v>108907400</v>
      </c>
      <c r="L227" s="25">
        <v>108907400</v>
      </c>
      <c r="M227" s="25">
        <v>108907400</v>
      </c>
      <c r="N227" s="25">
        <v>108907400</v>
      </c>
      <c r="O227" s="25">
        <v>108907400</v>
      </c>
      <c r="P227" s="25">
        <v>108907400</v>
      </c>
      <c r="Q227" s="25">
        <v>108907400</v>
      </c>
      <c r="R227" s="25">
        <v>108907400</v>
      </c>
      <c r="S227" s="25">
        <v>0</v>
      </c>
      <c r="T227" s="25">
        <v>0</v>
      </c>
      <c r="U227" s="25">
        <v>0</v>
      </c>
      <c r="V227" s="25">
        <v>0</v>
      </c>
      <c r="W227" s="25">
        <v>76700</v>
      </c>
      <c r="X227" s="25">
        <v>7.0377238514609003E-2</v>
      </c>
      <c r="Y227" s="25">
        <v>76700</v>
      </c>
      <c r="Z227" s="25">
        <v>7.0377238514609003E-2</v>
      </c>
      <c r="AA227" s="25">
        <v>76700</v>
      </c>
      <c r="AB227" s="25">
        <v>7.0377238514609003E-2</v>
      </c>
      <c r="AC227" s="25">
        <v>0</v>
      </c>
      <c r="AD227" s="25">
        <v>0</v>
      </c>
      <c r="AE227" s="25">
        <v>0</v>
      </c>
    </row>
    <row r="228" spans="1:31" x14ac:dyDescent="0.2">
      <c r="A228" s="38" t="s">
        <v>350</v>
      </c>
      <c r="B228" s="104" t="s">
        <v>218</v>
      </c>
      <c r="C228" s="25">
        <v>35868033</v>
      </c>
      <c r="D228" s="25">
        <v>0</v>
      </c>
      <c r="E228" s="25">
        <v>0</v>
      </c>
      <c r="F228" s="25">
        <v>450000</v>
      </c>
      <c r="G228" s="25">
        <v>0</v>
      </c>
      <c r="H228" s="25">
        <v>36318033</v>
      </c>
      <c r="I228" s="25">
        <v>36318033</v>
      </c>
      <c r="J228" s="25">
        <v>36318033</v>
      </c>
      <c r="K228" s="25">
        <v>36293600</v>
      </c>
      <c r="L228" s="25">
        <v>36293600</v>
      </c>
      <c r="M228" s="25">
        <v>36293600</v>
      </c>
      <c r="N228" s="25">
        <v>36293600</v>
      </c>
      <c r="O228" s="25">
        <v>36293600</v>
      </c>
      <c r="P228" s="25">
        <v>36293600</v>
      </c>
      <c r="Q228" s="25">
        <v>36293600</v>
      </c>
      <c r="R228" s="25">
        <v>36293600</v>
      </c>
      <c r="S228" s="25">
        <v>0</v>
      </c>
      <c r="T228" s="25">
        <v>0</v>
      </c>
      <c r="U228" s="25">
        <v>0</v>
      </c>
      <c r="V228" s="25">
        <v>0</v>
      </c>
      <c r="W228" s="25">
        <v>24433</v>
      </c>
      <c r="X228" s="25">
        <v>6.7275119222453494E-2</v>
      </c>
      <c r="Y228" s="25">
        <v>24433</v>
      </c>
      <c r="Z228" s="25">
        <v>6.7275119222453494E-2</v>
      </c>
      <c r="AA228" s="25">
        <v>24433</v>
      </c>
      <c r="AB228" s="25">
        <v>6.7275119222453494E-2</v>
      </c>
      <c r="AC228" s="25">
        <v>0</v>
      </c>
      <c r="AD228" s="25">
        <v>0</v>
      </c>
      <c r="AE228" s="25">
        <v>0</v>
      </c>
    </row>
    <row r="229" spans="1:31" x14ac:dyDescent="0.2">
      <c r="A229" s="38" t="s">
        <v>351</v>
      </c>
      <c r="B229" s="104" t="s">
        <v>74</v>
      </c>
      <c r="C229" s="25">
        <v>35868033</v>
      </c>
      <c r="D229" s="25">
        <v>0</v>
      </c>
      <c r="E229" s="25">
        <v>0</v>
      </c>
      <c r="F229" s="25">
        <v>450000</v>
      </c>
      <c r="G229" s="25">
        <v>0</v>
      </c>
      <c r="H229" s="25">
        <v>36318033</v>
      </c>
      <c r="I229" s="25">
        <v>36318033</v>
      </c>
      <c r="J229" s="25">
        <v>36318033</v>
      </c>
      <c r="K229" s="25">
        <v>36293600</v>
      </c>
      <c r="L229" s="25">
        <v>36293600</v>
      </c>
      <c r="M229" s="25">
        <v>36293600</v>
      </c>
      <c r="N229" s="25">
        <v>36293600</v>
      </c>
      <c r="O229" s="25">
        <v>36293600</v>
      </c>
      <c r="P229" s="25">
        <v>36293600</v>
      </c>
      <c r="Q229" s="25">
        <v>36293600</v>
      </c>
      <c r="R229" s="25">
        <v>36293600</v>
      </c>
      <c r="S229" s="25">
        <v>0</v>
      </c>
      <c r="T229" s="25">
        <v>0</v>
      </c>
      <c r="U229" s="25">
        <v>0</v>
      </c>
      <c r="V229" s="25">
        <v>0</v>
      </c>
      <c r="W229" s="25">
        <v>24433</v>
      </c>
      <c r="X229" s="25">
        <v>6.7275119222453494E-2</v>
      </c>
      <c r="Y229" s="25">
        <v>24433</v>
      </c>
      <c r="Z229" s="25">
        <v>6.7275119222453494E-2</v>
      </c>
      <c r="AA229" s="25">
        <v>24433</v>
      </c>
      <c r="AB229" s="25">
        <v>6.7275119222453494E-2</v>
      </c>
      <c r="AC229" s="25">
        <v>0</v>
      </c>
      <c r="AD229" s="25">
        <v>0</v>
      </c>
      <c r="AE229" s="25">
        <v>0</v>
      </c>
    </row>
    <row r="230" spans="1:31" x14ac:dyDescent="0.2">
      <c r="A230" s="38" t="s">
        <v>352</v>
      </c>
      <c r="B230" s="104" t="s">
        <v>221</v>
      </c>
      <c r="C230" s="25">
        <v>5978006</v>
      </c>
      <c r="D230" s="25">
        <v>0</v>
      </c>
      <c r="E230" s="25">
        <v>0</v>
      </c>
      <c r="F230" s="25">
        <v>85000</v>
      </c>
      <c r="G230" s="25">
        <v>0</v>
      </c>
      <c r="H230" s="25">
        <v>6063006</v>
      </c>
      <c r="I230" s="25">
        <v>6063006</v>
      </c>
      <c r="J230" s="25">
        <v>6063006</v>
      </c>
      <c r="K230" s="25">
        <v>6062200</v>
      </c>
      <c r="L230" s="25">
        <v>6062200</v>
      </c>
      <c r="M230" s="25">
        <v>6062200</v>
      </c>
      <c r="N230" s="25">
        <v>6062200</v>
      </c>
      <c r="O230" s="25">
        <v>6062200</v>
      </c>
      <c r="P230" s="25">
        <v>6062200</v>
      </c>
      <c r="Q230" s="25">
        <v>6062200</v>
      </c>
      <c r="R230" s="25">
        <v>6062200</v>
      </c>
      <c r="S230" s="25">
        <v>0</v>
      </c>
      <c r="T230" s="25">
        <v>0</v>
      </c>
      <c r="U230" s="25">
        <v>0</v>
      </c>
      <c r="V230" s="25">
        <v>0</v>
      </c>
      <c r="W230" s="25">
        <v>806</v>
      </c>
      <c r="X230" s="25">
        <v>1.3293735813555202E-2</v>
      </c>
      <c r="Y230" s="25">
        <v>806</v>
      </c>
      <c r="Z230" s="25">
        <v>1.3293735813555202E-2</v>
      </c>
      <c r="AA230" s="25">
        <v>806</v>
      </c>
      <c r="AB230" s="25">
        <v>1.3293735813555202E-2</v>
      </c>
      <c r="AC230" s="25">
        <v>0</v>
      </c>
      <c r="AD230" s="25">
        <v>0</v>
      </c>
      <c r="AE230" s="25">
        <v>0</v>
      </c>
    </row>
    <row r="231" spans="1:31" x14ac:dyDescent="0.2">
      <c r="A231" s="38" t="s">
        <v>353</v>
      </c>
      <c r="B231" s="104" t="s">
        <v>74</v>
      </c>
      <c r="C231" s="25">
        <v>5978006</v>
      </c>
      <c r="D231" s="25">
        <v>0</v>
      </c>
      <c r="E231" s="25">
        <v>0</v>
      </c>
      <c r="F231" s="25">
        <v>85000</v>
      </c>
      <c r="G231" s="25">
        <v>0</v>
      </c>
      <c r="H231" s="25">
        <v>6063006</v>
      </c>
      <c r="I231" s="25">
        <v>6063006</v>
      </c>
      <c r="J231" s="25">
        <v>6063006</v>
      </c>
      <c r="K231" s="25">
        <v>6062200</v>
      </c>
      <c r="L231" s="25">
        <v>6062200</v>
      </c>
      <c r="M231" s="25">
        <v>6062200</v>
      </c>
      <c r="N231" s="25">
        <v>6062200</v>
      </c>
      <c r="O231" s="25">
        <v>6062200</v>
      </c>
      <c r="P231" s="25">
        <v>6062200</v>
      </c>
      <c r="Q231" s="25">
        <v>6062200</v>
      </c>
      <c r="R231" s="25">
        <v>6062200</v>
      </c>
      <c r="S231" s="25">
        <v>0</v>
      </c>
      <c r="T231" s="25">
        <v>0</v>
      </c>
      <c r="U231" s="25">
        <v>0</v>
      </c>
      <c r="V231" s="25">
        <v>0</v>
      </c>
      <c r="W231" s="25">
        <v>806</v>
      </c>
      <c r="X231" s="25">
        <v>1.3293735813555202E-2</v>
      </c>
      <c r="Y231" s="25">
        <v>806</v>
      </c>
      <c r="Z231" s="25">
        <v>1.3293735813555202E-2</v>
      </c>
      <c r="AA231" s="25">
        <v>806</v>
      </c>
      <c r="AB231" s="25">
        <v>1.3293735813555202E-2</v>
      </c>
      <c r="AC231" s="25">
        <v>0</v>
      </c>
      <c r="AD231" s="25">
        <v>0</v>
      </c>
      <c r="AE231" s="25">
        <v>0</v>
      </c>
    </row>
    <row r="232" spans="1:31" x14ac:dyDescent="0.2">
      <c r="A232" s="38" t="s">
        <v>354</v>
      </c>
      <c r="B232" s="104" t="s">
        <v>224</v>
      </c>
      <c r="C232" s="25">
        <v>5978006</v>
      </c>
      <c r="D232" s="25">
        <v>0</v>
      </c>
      <c r="E232" s="25">
        <v>0</v>
      </c>
      <c r="F232" s="25">
        <v>85000</v>
      </c>
      <c r="G232" s="25">
        <v>0</v>
      </c>
      <c r="H232" s="25">
        <v>6063006</v>
      </c>
      <c r="I232" s="25">
        <v>6063006</v>
      </c>
      <c r="J232" s="25">
        <v>6063006</v>
      </c>
      <c r="K232" s="25">
        <v>6062200</v>
      </c>
      <c r="L232" s="25">
        <v>6062200</v>
      </c>
      <c r="M232" s="25">
        <v>6062200</v>
      </c>
      <c r="N232" s="25">
        <v>6062200</v>
      </c>
      <c r="O232" s="25">
        <v>6062200</v>
      </c>
      <c r="P232" s="25">
        <v>6062200</v>
      </c>
      <c r="Q232" s="25">
        <v>6062200</v>
      </c>
      <c r="R232" s="25">
        <v>6062200</v>
      </c>
      <c r="S232" s="25">
        <v>0</v>
      </c>
      <c r="T232" s="25">
        <v>0</v>
      </c>
      <c r="U232" s="25">
        <v>0</v>
      </c>
      <c r="V232" s="25">
        <v>0</v>
      </c>
      <c r="W232" s="25">
        <v>806</v>
      </c>
      <c r="X232" s="25">
        <v>1.3293735813555202E-2</v>
      </c>
      <c r="Y232" s="25">
        <v>806</v>
      </c>
      <c r="Z232" s="25">
        <v>1.3293735813555202E-2</v>
      </c>
      <c r="AA232" s="25">
        <v>806</v>
      </c>
      <c r="AB232" s="25">
        <v>1.3293735813555202E-2</v>
      </c>
      <c r="AC232" s="25">
        <v>0</v>
      </c>
      <c r="AD232" s="25">
        <v>0</v>
      </c>
      <c r="AE232" s="25">
        <v>0</v>
      </c>
    </row>
    <row r="233" spans="1:31" x14ac:dyDescent="0.2">
      <c r="A233" s="38" t="s">
        <v>355</v>
      </c>
      <c r="B233" s="104" t="s">
        <v>74</v>
      </c>
      <c r="C233" s="25">
        <v>5978006</v>
      </c>
      <c r="D233" s="25">
        <v>0</v>
      </c>
      <c r="E233" s="25">
        <v>0</v>
      </c>
      <c r="F233" s="25">
        <v>85000</v>
      </c>
      <c r="G233" s="25">
        <v>0</v>
      </c>
      <c r="H233" s="25">
        <v>6063006</v>
      </c>
      <c r="I233" s="25">
        <v>6063006</v>
      </c>
      <c r="J233" s="25">
        <v>6063006</v>
      </c>
      <c r="K233" s="25">
        <v>6062200</v>
      </c>
      <c r="L233" s="25">
        <v>6062200</v>
      </c>
      <c r="M233" s="25">
        <v>6062200</v>
      </c>
      <c r="N233" s="25">
        <v>6062200</v>
      </c>
      <c r="O233" s="25">
        <v>6062200</v>
      </c>
      <c r="P233" s="25">
        <v>6062200</v>
      </c>
      <c r="Q233" s="25">
        <v>6062200</v>
      </c>
      <c r="R233" s="25">
        <v>6062200</v>
      </c>
      <c r="S233" s="25">
        <v>0</v>
      </c>
      <c r="T233" s="25">
        <v>0</v>
      </c>
      <c r="U233" s="25">
        <v>0</v>
      </c>
      <c r="V233" s="25">
        <v>0</v>
      </c>
      <c r="W233" s="25">
        <v>806</v>
      </c>
      <c r="X233" s="25">
        <v>1.3293735813555202E-2</v>
      </c>
      <c r="Y233" s="25">
        <v>806</v>
      </c>
      <c r="Z233" s="25">
        <v>1.3293735813555202E-2</v>
      </c>
      <c r="AA233" s="25">
        <v>806</v>
      </c>
      <c r="AB233" s="25">
        <v>1.3293735813555202E-2</v>
      </c>
      <c r="AC233" s="25">
        <v>0</v>
      </c>
      <c r="AD233" s="25">
        <v>0</v>
      </c>
      <c r="AE233" s="25">
        <v>0</v>
      </c>
    </row>
    <row r="234" spans="1:31" x14ac:dyDescent="0.2">
      <c r="A234" s="38" t="s">
        <v>356</v>
      </c>
      <c r="B234" s="104" t="s">
        <v>227</v>
      </c>
      <c r="C234" s="25">
        <v>11956011</v>
      </c>
      <c r="D234" s="25">
        <v>0</v>
      </c>
      <c r="E234" s="25">
        <v>0</v>
      </c>
      <c r="F234" s="25">
        <v>160000</v>
      </c>
      <c r="G234" s="25">
        <v>0</v>
      </c>
      <c r="H234" s="25">
        <v>12116011</v>
      </c>
      <c r="I234" s="25">
        <v>12116011</v>
      </c>
      <c r="J234" s="25">
        <v>12116011</v>
      </c>
      <c r="K234" s="25">
        <v>12109800</v>
      </c>
      <c r="L234" s="25">
        <v>12109800</v>
      </c>
      <c r="M234" s="25">
        <v>12109800</v>
      </c>
      <c r="N234" s="25">
        <v>12109800</v>
      </c>
      <c r="O234" s="25">
        <v>12109800</v>
      </c>
      <c r="P234" s="25">
        <v>12109800</v>
      </c>
      <c r="Q234" s="25">
        <v>12109800</v>
      </c>
      <c r="R234" s="25">
        <v>12109800</v>
      </c>
      <c r="S234" s="25">
        <v>0</v>
      </c>
      <c r="T234" s="25">
        <v>0</v>
      </c>
      <c r="U234" s="25">
        <v>0</v>
      </c>
      <c r="V234" s="25">
        <v>0</v>
      </c>
      <c r="W234" s="25">
        <v>6211</v>
      </c>
      <c r="X234" s="25">
        <v>5.1262746460035404E-2</v>
      </c>
      <c r="Y234" s="25">
        <v>6211</v>
      </c>
      <c r="Z234" s="25">
        <v>5.1262746460035404E-2</v>
      </c>
      <c r="AA234" s="25">
        <v>6211</v>
      </c>
      <c r="AB234" s="25">
        <v>5.1262746460035404E-2</v>
      </c>
      <c r="AC234" s="25">
        <v>0</v>
      </c>
      <c r="AD234" s="25">
        <v>0</v>
      </c>
      <c r="AE234" s="25">
        <v>0</v>
      </c>
    </row>
    <row r="235" spans="1:31" x14ac:dyDescent="0.2">
      <c r="A235" s="38" t="s">
        <v>357</v>
      </c>
      <c r="B235" s="104" t="s">
        <v>74</v>
      </c>
      <c r="C235" s="25">
        <v>11956011</v>
      </c>
      <c r="D235" s="25">
        <v>0</v>
      </c>
      <c r="E235" s="25">
        <v>0</v>
      </c>
      <c r="F235" s="25">
        <v>160000</v>
      </c>
      <c r="G235" s="25">
        <v>0</v>
      </c>
      <c r="H235" s="25">
        <v>12116011</v>
      </c>
      <c r="I235" s="25">
        <v>12116011</v>
      </c>
      <c r="J235" s="25">
        <v>12116011</v>
      </c>
      <c r="K235" s="25">
        <v>12109800</v>
      </c>
      <c r="L235" s="25">
        <v>12109800</v>
      </c>
      <c r="M235" s="25">
        <v>12109800</v>
      </c>
      <c r="N235" s="25">
        <v>12109800</v>
      </c>
      <c r="O235" s="25">
        <v>12109800</v>
      </c>
      <c r="P235" s="25">
        <v>12109800</v>
      </c>
      <c r="Q235" s="25">
        <v>12109800</v>
      </c>
      <c r="R235" s="25">
        <v>12109800</v>
      </c>
      <c r="S235" s="25">
        <v>0</v>
      </c>
      <c r="T235" s="25">
        <v>0</v>
      </c>
      <c r="U235" s="25">
        <v>0</v>
      </c>
      <c r="V235" s="25">
        <v>0</v>
      </c>
      <c r="W235" s="25">
        <v>6211</v>
      </c>
      <c r="X235" s="25">
        <v>5.1262746460035404E-2</v>
      </c>
      <c r="Y235" s="25">
        <v>6211</v>
      </c>
      <c r="Z235" s="25">
        <v>5.1262746460035404E-2</v>
      </c>
      <c r="AA235" s="25">
        <v>6211</v>
      </c>
      <c r="AB235" s="25">
        <v>5.1262746460035404E-2</v>
      </c>
      <c r="AC235" s="25">
        <v>0</v>
      </c>
      <c r="AD235" s="25">
        <v>0</v>
      </c>
      <c r="AE235" s="25">
        <v>0</v>
      </c>
    </row>
    <row r="236" spans="1:31" x14ac:dyDescent="0.2">
      <c r="A236" s="38" t="s">
        <v>358</v>
      </c>
      <c r="B236" s="104" t="s">
        <v>230</v>
      </c>
      <c r="C236" s="25">
        <v>47824044</v>
      </c>
      <c r="D236" s="25">
        <v>0</v>
      </c>
      <c r="E236" s="25">
        <v>0</v>
      </c>
      <c r="F236" s="25">
        <v>600000</v>
      </c>
      <c r="G236" s="25">
        <v>0</v>
      </c>
      <c r="H236" s="25">
        <v>48424044</v>
      </c>
      <c r="I236" s="25">
        <v>48424044</v>
      </c>
      <c r="J236" s="25">
        <v>48424044</v>
      </c>
      <c r="K236" s="25">
        <v>48379600</v>
      </c>
      <c r="L236" s="25">
        <v>48379600</v>
      </c>
      <c r="M236" s="25">
        <v>48379600</v>
      </c>
      <c r="N236" s="25">
        <v>48379600</v>
      </c>
      <c r="O236" s="25">
        <v>48379600</v>
      </c>
      <c r="P236" s="25">
        <v>48379600</v>
      </c>
      <c r="Q236" s="25">
        <v>48379600</v>
      </c>
      <c r="R236" s="25">
        <v>48379600</v>
      </c>
      <c r="S236" s="25">
        <v>0</v>
      </c>
      <c r="T236" s="25">
        <v>0</v>
      </c>
      <c r="U236" s="25">
        <v>0</v>
      </c>
      <c r="V236" s="25">
        <v>0</v>
      </c>
      <c r="W236" s="25">
        <v>44444</v>
      </c>
      <c r="X236" s="25">
        <v>9.17808516777327E-2</v>
      </c>
      <c r="Y236" s="25">
        <v>44444</v>
      </c>
      <c r="Z236" s="25">
        <v>9.17808516777327E-2</v>
      </c>
      <c r="AA236" s="25">
        <v>44444</v>
      </c>
      <c r="AB236" s="25">
        <v>9.17808516777327E-2</v>
      </c>
      <c r="AC236" s="25">
        <v>0</v>
      </c>
      <c r="AD236" s="25">
        <v>0</v>
      </c>
      <c r="AE236" s="25">
        <v>0</v>
      </c>
    </row>
    <row r="237" spans="1:31" x14ac:dyDescent="0.2">
      <c r="A237" s="38" t="s">
        <v>359</v>
      </c>
      <c r="B237" s="104" t="s">
        <v>74</v>
      </c>
      <c r="C237" s="25">
        <v>47824044</v>
      </c>
      <c r="D237" s="25">
        <v>0</v>
      </c>
      <c r="E237" s="25">
        <v>0</v>
      </c>
      <c r="F237" s="25">
        <v>600000</v>
      </c>
      <c r="G237" s="25">
        <v>0</v>
      </c>
      <c r="H237" s="25">
        <v>48424044</v>
      </c>
      <c r="I237" s="25">
        <v>48424044</v>
      </c>
      <c r="J237" s="25">
        <v>48424044</v>
      </c>
      <c r="K237" s="25">
        <v>48379600</v>
      </c>
      <c r="L237" s="25">
        <v>48379600</v>
      </c>
      <c r="M237" s="25">
        <v>48379600</v>
      </c>
      <c r="N237" s="25">
        <v>48379600</v>
      </c>
      <c r="O237" s="25">
        <v>48379600</v>
      </c>
      <c r="P237" s="25">
        <v>48379600</v>
      </c>
      <c r="Q237" s="25">
        <v>48379600</v>
      </c>
      <c r="R237" s="25">
        <v>48379600</v>
      </c>
      <c r="S237" s="25">
        <v>0</v>
      </c>
      <c r="T237" s="25">
        <v>0</v>
      </c>
      <c r="U237" s="25">
        <v>0</v>
      </c>
      <c r="V237" s="25">
        <v>0</v>
      </c>
      <c r="W237" s="25">
        <v>44444</v>
      </c>
      <c r="X237" s="25">
        <v>9.17808516777327E-2</v>
      </c>
      <c r="Y237" s="25">
        <v>44444</v>
      </c>
      <c r="Z237" s="25">
        <v>9.17808516777327E-2</v>
      </c>
      <c r="AA237" s="25">
        <v>44444</v>
      </c>
      <c r="AB237" s="25">
        <v>9.17808516777327E-2</v>
      </c>
      <c r="AC237" s="25">
        <v>0</v>
      </c>
      <c r="AD237" s="25">
        <v>0</v>
      </c>
      <c r="AE237" s="25">
        <v>0</v>
      </c>
    </row>
    <row r="238" spans="1:31" x14ac:dyDescent="0.2">
      <c r="A238" s="38" t="s">
        <v>360</v>
      </c>
      <c r="B238" s="104" t="s">
        <v>361</v>
      </c>
      <c r="C238" s="25">
        <v>3396694598</v>
      </c>
      <c r="D238" s="25">
        <v>0</v>
      </c>
      <c r="E238" s="25">
        <v>0</v>
      </c>
      <c r="F238" s="25">
        <v>244833402</v>
      </c>
      <c r="G238" s="25">
        <v>0</v>
      </c>
      <c r="H238" s="25">
        <v>3641528000</v>
      </c>
      <c r="I238" s="25">
        <v>3641528000</v>
      </c>
      <c r="J238" s="25">
        <v>3641528000</v>
      </c>
      <c r="K238" s="25">
        <v>3641528000</v>
      </c>
      <c r="L238" s="25">
        <v>3641528000</v>
      </c>
      <c r="M238" s="25">
        <v>3641528000</v>
      </c>
      <c r="N238" s="25">
        <v>3641528000</v>
      </c>
      <c r="O238" s="25">
        <v>3641528000</v>
      </c>
      <c r="P238" s="25">
        <v>3641528000</v>
      </c>
      <c r="Q238" s="25">
        <v>3641528000</v>
      </c>
      <c r="R238" s="25">
        <v>3641528000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</row>
    <row r="239" spans="1:31" x14ac:dyDescent="0.2">
      <c r="A239" s="38" t="s">
        <v>362</v>
      </c>
      <c r="B239" s="104" t="s">
        <v>363</v>
      </c>
      <c r="C239" s="25">
        <v>2204694598</v>
      </c>
      <c r="D239" s="25">
        <v>0</v>
      </c>
      <c r="E239" s="25">
        <v>0</v>
      </c>
      <c r="F239" s="25">
        <v>70000000</v>
      </c>
      <c r="G239" s="25">
        <v>0</v>
      </c>
      <c r="H239" s="25">
        <v>2274694598</v>
      </c>
      <c r="I239" s="25">
        <v>2274694598</v>
      </c>
      <c r="J239" s="25">
        <v>2274694598</v>
      </c>
      <c r="K239" s="25">
        <v>2274694598</v>
      </c>
      <c r="L239" s="25">
        <v>2274694598</v>
      </c>
      <c r="M239" s="25">
        <v>2274694598</v>
      </c>
      <c r="N239" s="25">
        <v>2274694598</v>
      </c>
      <c r="O239" s="25">
        <v>2274694598</v>
      </c>
      <c r="P239" s="25">
        <v>2274694598</v>
      </c>
      <c r="Q239" s="25">
        <v>2274694598</v>
      </c>
      <c r="R239" s="25">
        <v>2274694598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0</v>
      </c>
      <c r="AD239" s="25">
        <v>0</v>
      </c>
      <c r="AE239" s="25">
        <v>0</v>
      </c>
    </row>
    <row r="240" spans="1:31" x14ac:dyDescent="0.2">
      <c r="A240" s="38" t="s">
        <v>364</v>
      </c>
      <c r="B240" s="104" t="s">
        <v>65</v>
      </c>
      <c r="C240" s="25">
        <v>2204694598</v>
      </c>
      <c r="D240" s="25">
        <v>0</v>
      </c>
      <c r="E240" s="25">
        <v>0</v>
      </c>
      <c r="F240" s="25">
        <v>70000000</v>
      </c>
      <c r="G240" s="25">
        <v>0</v>
      </c>
      <c r="H240" s="25">
        <v>2274694598</v>
      </c>
      <c r="I240" s="25">
        <v>2274694598</v>
      </c>
      <c r="J240" s="25">
        <v>2274694598</v>
      </c>
      <c r="K240" s="25">
        <v>2274694598</v>
      </c>
      <c r="L240" s="25">
        <v>2274694598</v>
      </c>
      <c r="M240" s="25">
        <v>2274694598</v>
      </c>
      <c r="N240" s="25">
        <v>2274694598</v>
      </c>
      <c r="O240" s="25">
        <v>2274694598</v>
      </c>
      <c r="P240" s="25">
        <v>2274694598</v>
      </c>
      <c r="Q240" s="25">
        <v>2274694598</v>
      </c>
      <c r="R240" s="25">
        <v>2274694598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  <c r="AD240" s="25">
        <v>0</v>
      </c>
      <c r="AE240" s="25">
        <v>0</v>
      </c>
    </row>
    <row r="241" spans="1:31" x14ac:dyDescent="0.2">
      <c r="A241" s="38" t="s">
        <v>365</v>
      </c>
      <c r="B241" s="104" t="s">
        <v>67</v>
      </c>
      <c r="C241" s="25">
        <v>2204694598</v>
      </c>
      <c r="D241" s="25">
        <v>0</v>
      </c>
      <c r="E241" s="25">
        <v>0</v>
      </c>
      <c r="F241" s="25">
        <v>70000000</v>
      </c>
      <c r="G241" s="25">
        <v>0</v>
      </c>
      <c r="H241" s="25">
        <v>2274694598</v>
      </c>
      <c r="I241" s="25">
        <v>2274694598</v>
      </c>
      <c r="J241" s="25">
        <v>2274694598</v>
      </c>
      <c r="K241" s="25">
        <v>2274694598</v>
      </c>
      <c r="L241" s="25">
        <v>2274694598</v>
      </c>
      <c r="M241" s="25">
        <v>2274694598</v>
      </c>
      <c r="N241" s="25">
        <v>2274694598</v>
      </c>
      <c r="O241" s="25">
        <v>2274694598</v>
      </c>
      <c r="P241" s="25">
        <v>2274694598</v>
      </c>
      <c r="Q241" s="25">
        <v>2274694598</v>
      </c>
      <c r="R241" s="25">
        <v>2274694598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</row>
    <row r="242" spans="1:31" x14ac:dyDescent="0.2">
      <c r="A242" s="38" t="s">
        <v>366</v>
      </c>
      <c r="B242" s="104" t="s">
        <v>69</v>
      </c>
      <c r="C242" s="25">
        <v>2204694598</v>
      </c>
      <c r="D242" s="25">
        <v>0</v>
      </c>
      <c r="E242" s="25">
        <v>0</v>
      </c>
      <c r="F242" s="25">
        <v>70000000</v>
      </c>
      <c r="G242" s="25">
        <v>0</v>
      </c>
      <c r="H242" s="25">
        <v>2274694598</v>
      </c>
      <c r="I242" s="25">
        <v>2274694598</v>
      </c>
      <c r="J242" s="25">
        <v>2274694598</v>
      </c>
      <c r="K242" s="25">
        <v>2274694598</v>
      </c>
      <c r="L242" s="25">
        <v>2274694598</v>
      </c>
      <c r="M242" s="25">
        <v>2274694598</v>
      </c>
      <c r="N242" s="25">
        <v>2274694598</v>
      </c>
      <c r="O242" s="25">
        <v>2274694598</v>
      </c>
      <c r="P242" s="25">
        <v>2274694598</v>
      </c>
      <c r="Q242" s="25">
        <v>2274694598</v>
      </c>
      <c r="R242" s="25">
        <v>2274694598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</row>
    <row r="243" spans="1:31" x14ac:dyDescent="0.2">
      <c r="A243" s="38" t="s">
        <v>367</v>
      </c>
      <c r="B243" s="104" t="s">
        <v>67</v>
      </c>
      <c r="C243" s="25">
        <v>2204694598</v>
      </c>
      <c r="D243" s="25">
        <v>0</v>
      </c>
      <c r="E243" s="25">
        <v>0</v>
      </c>
      <c r="F243" s="25">
        <v>70000000</v>
      </c>
      <c r="G243" s="25">
        <v>0</v>
      </c>
      <c r="H243" s="25">
        <v>2274694598</v>
      </c>
      <c r="I243" s="25">
        <v>2274694598</v>
      </c>
      <c r="J243" s="25">
        <v>2274694598</v>
      </c>
      <c r="K243" s="25">
        <v>2274694598</v>
      </c>
      <c r="L243" s="25">
        <v>2274694598</v>
      </c>
      <c r="M243" s="25">
        <v>2274694598</v>
      </c>
      <c r="N243" s="25">
        <v>2274694598</v>
      </c>
      <c r="O243" s="25">
        <v>2274694598</v>
      </c>
      <c r="P243" s="25">
        <v>2274694598</v>
      </c>
      <c r="Q243" s="25">
        <v>2274694598</v>
      </c>
      <c r="R243" s="25">
        <v>2274694598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</row>
    <row r="244" spans="1:31" x14ac:dyDescent="0.2">
      <c r="A244" s="38" t="s">
        <v>368</v>
      </c>
      <c r="B244" s="104" t="s">
        <v>369</v>
      </c>
      <c r="C244" s="25">
        <v>969094598</v>
      </c>
      <c r="D244" s="25">
        <v>0</v>
      </c>
      <c r="E244" s="25">
        <v>0</v>
      </c>
      <c r="F244" s="25">
        <v>0</v>
      </c>
      <c r="G244" s="25">
        <v>0</v>
      </c>
      <c r="H244" s="25">
        <v>969094598</v>
      </c>
      <c r="I244" s="25">
        <v>969094598</v>
      </c>
      <c r="J244" s="25">
        <v>969094598</v>
      </c>
      <c r="K244" s="25">
        <v>969094598</v>
      </c>
      <c r="L244" s="25">
        <v>969094598</v>
      </c>
      <c r="M244" s="25">
        <v>969094598</v>
      </c>
      <c r="N244" s="25">
        <v>969094598</v>
      </c>
      <c r="O244" s="25">
        <v>969094598</v>
      </c>
      <c r="P244" s="25">
        <v>969094598</v>
      </c>
      <c r="Q244" s="25">
        <v>969094598</v>
      </c>
      <c r="R244" s="25">
        <v>969094598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</v>
      </c>
    </row>
    <row r="245" spans="1:31" x14ac:dyDescent="0.2">
      <c r="A245" s="38" t="s">
        <v>370</v>
      </c>
      <c r="B245" s="104" t="s">
        <v>74</v>
      </c>
      <c r="C245" s="25">
        <v>969094598</v>
      </c>
      <c r="D245" s="25">
        <v>0</v>
      </c>
      <c r="E245" s="25">
        <v>0</v>
      </c>
      <c r="F245" s="25">
        <v>0</v>
      </c>
      <c r="G245" s="25">
        <v>0</v>
      </c>
      <c r="H245" s="25">
        <v>969094598</v>
      </c>
      <c r="I245" s="25">
        <v>969094598</v>
      </c>
      <c r="J245" s="25">
        <v>969094598</v>
      </c>
      <c r="K245" s="25">
        <v>969094598</v>
      </c>
      <c r="L245" s="25">
        <v>969094598</v>
      </c>
      <c r="M245" s="25">
        <v>969094598</v>
      </c>
      <c r="N245" s="25">
        <v>969094598</v>
      </c>
      <c r="O245" s="25">
        <v>969094598</v>
      </c>
      <c r="P245" s="25">
        <v>969094598</v>
      </c>
      <c r="Q245" s="25">
        <v>969094598</v>
      </c>
      <c r="R245" s="25">
        <v>969094598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25">
        <v>0</v>
      </c>
      <c r="AA245" s="25">
        <v>0</v>
      </c>
      <c r="AB245" s="25">
        <v>0</v>
      </c>
      <c r="AC245" s="25">
        <v>0</v>
      </c>
      <c r="AD245" s="25">
        <v>0</v>
      </c>
      <c r="AE245" s="25">
        <v>0</v>
      </c>
    </row>
    <row r="246" spans="1:31" x14ac:dyDescent="0.2">
      <c r="A246" s="38" t="s">
        <v>371</v>
      </c>
      <c r="B246" s="104" t="s">
        <v>372</v>
      </c>
      <c r="C246" s="25">
        <v>1235600000</v>
      </c>
      <c r="D246" s="25">
        <v>0</v>
      </c>
      <c r="E246" s="25">
        <v>0</v>
      </c>
      <c r="F246" s="25">
        <v>70000000</v>
      </c>
      <c r="G246" s="25">
        <v>0</v>
      </c>
      <c r="H246" s="25">
        <v>1305600000</v>
      </c>
      <c r="I246" s="25">
        <v>1305600000</v>
      </c>
      <c r="J246" s="25">
        <v>1305600000</v>
      </c>
      <c r="K246" s="25">
        <v>1305600000</v>
      </c>
      <c r="L246" s="25">
        <v>1305600000</v>
      </c>
      <c r="M246" s="25">
        <v>1305600000</v>
      </c>
      <c r="N246" s="25">
        <v>1305600000</v>
      </c>
      <c r="O246" s="25">
        <v>1305600000</v>
      </c>
      <c r="P246" s="25">
        <v>1305600000</v>
      </c>
      <c r="Q246" s="25">
        <v>1305600000</v>
      </c>
      <c r="R246" s="25">
        <v>1305600000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</row>
    <row r="247" spans="1:31" x14ac:dyDescent="0.2">
      <c r="A247" s="38" t="s">
        <v>373</v>
      </c>
      <c r="B247" s="104" t="s">
        <v>74</v>
      </c>
      <c r="C247" s="25">
        <v>1235600000</v>
      </c>
      <c r="D247" s="25">
        <v>0</v>
      </c>
      <c r="E247" s="25">
        <v>0</v>
      </c>
      <c r="F247" s="25">
        <v>70000000</v>
      </c>
      <c r="G247" s="25">
        <v>0</v>
      </c>
      <c r="H247" s="25">
        <v>1305600000</v>
      </c>
      <c r="I247" s="25">
        <v>1305600000</v>
      </c>
      <c r="J247" s="25">
        <v>1305600000</v>
      </c>
      <c r="K247" s="25">
        <v>1305600000</v>
      </c>
      <c r="L247" s="25">
        <v>1305600000</v>
      </c>
      <c r="M247" s="25">
        <v>1305600000</v>
      </c>
      <c r="N247" s="25">
        <v>1305600000</v>
      </c>
      <c r="O247" s="25">
        <v>1305600000</v>
      </c>
      <c r="P247" s="25">
        <v>1305600000</v>
      </c>
      <c r="Q247" s="25">
        <v>1305600000</v>
      </c>
      <c r="R247" s="25">
        <v>1305600000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</row>
    <row r="248" spans="1:31" x14ac:dyDescent="0.2">
      <c r="A248" s="38" t="s">
        <v>374</v>
      </c>
      <c r="B248" s="104" t="s">
        <v>375</v>
      </c>
      <c r="C248" s="25">
        <v>1192000000</v>
      </c>
      <c r="D248" s="25">
        <v>0</v>
      </c>
      <c r="E248" s="25">
        <v>0</v>
      </c>
      <c r="F248" s="25">
        <v>174833402</v>
      </c>
      <c r="G248" s="25">
        <v>0</v>
      </c>
      <c r="H248" s="25">
        <v>1366833402</v>
      </c>
      <c r="I248" s="25">
        <v>1366833402</v>
      </c>
      <c r="J248" s="25">
        <v>1366833402</v>
      </c>
      <c r="K248" s="25">
        <v>1366833402</v>
      </c>
      <c r="L248" s="25">
        <v>1366833402</v>
      </c>
      <c r="M248" s="25">
        <v>1366833402</v>
      </c>
      <c r="N248" s="25">
        <v>1366833402</v>
      </c>
      <c r="O248" s="25">
        <v>1366833402</v>
      </c>
      <c r="P248" s="25">
        <v>1366833402</v>
      </c>
      <c r="Q248" s="25">
        <v>1366833402</v>
      </c>
      <c r="R248" s="25">
        <v>1366833402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</row>
    <row r="249" spans="1:31" x14ac:dyDescent="0.2">
      <c r="A249" s="38" t="s">
        <v>376</v>
      </c>
      <c r="B249" s="104" t="s">
        <v>65</v>
      </c>
      <c r="C249" s="25">
        <v>1192000000</v>
      </c>
      <c r="D249" s="25">
        <v>0</v>
      </c>
      <c r="E249" s="25">
        <v>0</v>
      </c>
      <c r="F249" s="25">
        <v>174833402</v>
      </c>
      <c r="G249" s="25">
        <v>0</v>
      </c>
      <c r="H249" s="25">
        <v>1366833402</v>
      </c>
      <c r="I249" s="25">
        <v>1366833402</v>
      </c>
      <c r="J249" s="25">
        <v>1366833402</v>
      </c>
      <c r="K249" s="25">
        <v>1366833402</v>
      </c>
      <c r="L249" s="25">
        <v>1366833402</v>
      </c>
      <c r="M249" s="25">
        <v>1366833402</v>
      </c>
      <c r="N249" s="25">
        <v>1366833402</v>
      </c>
      <c r="O249" s="25">
        <v>1366833402</v>
      </c>
      <c r="P249" s="25">
        <v>1366833402</v>
      </c>
      <c r="Q249" s="25">
        <v>1366833402</v>
      </c>
      <c r="R249" s="25">
        <v>1366833402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</row>
    <row r="250" spans="1:31" x14ac:dyDescent="0.2">
      <c r="A250" s="38" t="s">
        <v>377</v>
      </c>
      <c r="B250" s="104" t="s">
        <v>67</v>
      </c>
      <c r="C250" s="25">
        <v>1192000000</v>
      </c>
      <c r="D250" s="25">
        <v>0</v>
      </c>
      <c r="E250" s="25">
        <v>0</v>
      </c>
      <c r="F250" s="25">
        <v>174833402</v>
      </c>
      <c r="G250" s="25">
        <v>0</v>
      </c>
      <c r="H250" s="25">
        <v>1366833402</v>
      </c>
      <c r="I250" s="25">
        <v>1366833402</v>
      </c>
      <c r="J250" s="25">
        <v>1366833402</v>
      </c>
      <c r="K250" s="25">
        <v>1366833402</v>
      </c>
      <c r="L250" s="25">
        <v>1366833402</v>
      </c>
      <c r="M250" s="25">
        <v>1366833402</v>
      </c>
      <c r="N250" s="25">
        <v>1366833402</v>
      </c>
      <c r="O250" s="25">
        <v>1366833402</v>
      </c>
      <c r="P250" s="25">
        <v>1366833402</v>
      </c>
      <c r="Q250" s="25">
        <v>1366833402</v>
      </c>
      <c r="R250" s="25">
        <v>1366833402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</row>
    <row r="251" spans="1:31" x14ac:dyDescent="0.2">
      <c r="A251" s="38" t="s">
        <v>378</v>
      </c>
      <c r="B251" s="104" t="s">
        <v>69</v>
      </c>
      <c r="C251" s="25">
        <v>1192000000</v>
      </c>
      <c r="D251" s="25">
        <v>0</v>
      </c>
      <c r="E251" s="25">
        <v>0</v>
      </c>
      <c r="F251" s="25">
        <v>174833402</v>
      </c>
      <c r="G251" s="25">
        <v>0</v>
      </c>
      <c r="H251" s="25">
        <v>1366833402</v>
      </c>
      <c r="I251" s="25">
        <v>1366833402</v>
      </c>
      <c r="J251" s="25">
        <v>1366833402</v>
      </c>
      <c r="K251" s="25">
        <v>1366833402</v>
      </c>
      <c r="L251" s="25">
        <v>1366833402</v>
      </c>
      <c r="M251" s="25">
        <v>1366833402</v>
      </c>
      <c r="N251" s="25">
        <v>1366833402</v>
      </c>
      <c r="O251" s="25">
        <v>1366833402</v>
      </c>
      <c r="P251" s="25">
        <v>1366833402</v>
      </c>
      <c r="Q251" s="25">
        <v>1366833402</v>
      </c>
      <c r="R251" s="25">
        <v>1366833402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</row>
    <row r="252" spans="1:31" x14ac:dyDescent="0.2">
      <c r="A252" s="38" t="s">
        <v>379</v>
      </c>
      <c r="B252" s="104" t="s">
        <v>67</v>
      </c>
      <c r="C252" s="25">
        <v>1192000000</v>
      </c>
      <c r="D252" s="25">
        <v>0</v>
      </c>
      <c r="E252" s="25">
        <v>0</v>
      </c>
      <c r="F252" s="25">
        <v>174833402</v>
      </c>
      <c r="G252" s="25">
        <v>0</v>
      </c>
      <c r="H252" s="25">
        <v>1366833402</v>
      </c>
      <c r="I252" s="25">
        <v>1366833402</v>
      </c>
      <c r="J252" s="25">
        <v>1366833402</v>
      </c>
      <c r="K252" s="25">
        <v>1366833402</v>
      </c>
      <c r="L252" s="25">
        <v>1366833402</v>
      </c>
      <c r="M252" s="25">
        <v>1366833402</v>
      </c>
      <c r="N252" s="25">
        <v>1366833402</v>
      </c>
      <c r="O252" s="25">
        <v>1366833402</v>
      </c>
      <c r="P252" s="25">
        <v>1366833402</v>
      </c>
      <c r="Q252" s="25">
        <v>1366833402</v>
      </c>
      <c r="R252" s="25">
        <v>1366833402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</row>
    <row r="253" spans="1:31" x14ac:dyDescent="0.2">
      <c r="A253" s="38" t="s">
        <v>380</v>
      </c>
      <c r="B253" s="104" t="s">
        <v>381</v>
      </c>
      <c r="C253" s="25">
        <v>300000000</v>
      </c>
      <c r="D253" s="25">
        <v>0</v>
      </c>
      <c r="E253" s="25">
        <v>0</v>
      </c>
      <c r="F253" s="25">
        <v>174833402</v>
      </c>
      <c r="G253" s="25">
        <v>0</v>
      </c>
      <c r="H253" s="25">
        <v>474833402</v>
      </c>
      <c r="I253" s="25">
        <v>474833402</v>
      </c>
      <c r="J253" s="25">
        <v>474833402</v>
      </c>
      <c r="K253" s="25">
        <v>474833402</v>
      </c>
      <c r="L253" s="25">
        <v>474833402</v>
      </c>
      <c r="M253" s="25">
        <v>474833402</v>
      </c>
      <c r="N253" s="25">
        <v>474833402</v>
      </c>
      <c r="O253" s="25">
        <v>474833402</v>
      </c>
      <c r="P253" s="25">
        <v>474833402</v>
      </c>
      <c r="Q253" s="25">
        <v>474833402</v>
      </c>
      <c r="R253" s="25">
        <v>474833402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0</v>
      </c>
      <c r="AC253" s="25">
        <v>0</v>
      </c>
      <c r="AD253" s="25">
        <v>0</v>
      </c>
      <c r="AE253" s="25">
        <v>0</v>
      </c>
    </row>
    <row r="254" spans="1:31" x14ac:dyDescent="0.2">
      <c r="A254" s="38" t="s">
        <v>382</v>
      </c>
      <c r="B254" s="104" t="s">
        <v>74</v>
      </c>
      <c r="C254" s="25">
        <v>300000000</v>
      </c>
      <c r="D254" s="25">
        <v>0</v>
      </c>
      <c r="E254" s="25">
        <v>0</v>
      </c>
      <c r="F254" s="25">
        <v>174833402</v>
      </c>
      <c r="G254" s="25">
        <v>0</v>
      </c>
      <c r="H254" s="25">
        <v>474833402</v>
      </c>
      <c r="I254" s="25">
        <v>474833402</v>
      </c>
      <c r="J254" s="25">
        <v>474833402</v>
      </c>
      <c r="K254" s="25">
        <v>474833402</v>
      </c>
      <c r="L254" s="25">
        <v>474833402</v>
      </c>
      <c r="M254" s="25">
        <v>474833402</v>
      </c>
      <c r="N254" s="25">
        <v>474833402</v>
      </c>
      <c r="O254" s="25">
        <v>474833402</v>
      </c>
      <c r="P254" s="25">
        <v>474833402</v>
      </c>
      <c r="Q254" s="25">
        <v>474833402</v>
      </c>
      <c r="R254" s="25">
        <v>474833402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0</v>
      </c>
      <c r="AC254" s="25">
        <v>0</v>
      </c>
      <c r="AD254" s="25">
        <v>0</v>
      </c>
      <c r="AE254" s="25">
        <v>0</v>
      </c>
    </row>
    <row r="255" spans="1:31" x14ac:dyDescent="0.2">
      <c r="A255" s="38" t="s">
        <v>383</v>
      </c>
      <c r="B255" s="104" t="s">
        <v>384</v>
      </c>
      <c r="C255" s="25">
        <v>892000000</v>
      </c>
      <c r="D255" s="25">
        <v>0</v>
      </c>
      <c r="E255" s="25">
        <v>0</v>
      </c>
      <c r="F255" s="25">
        <v>0</v>
      </c>
      <c r="G255" s="25">
        <v>0</v>
      </c>
      <c r="H255" s="25">
        <v>892000000</v>
      </c>
      <c r="I255" s="25">
        <v>892000000</v>
      </c>
      <c r="J255" s="25">
        <v>892000000</v>
      </c>
      <c r="K255" s="25">
        <v>892000000</v>
      </c>
      <c r="L255" s="25">
        <v>892000000</v>
      </c>
      <c r="M255" s="25">
        <v>892000000</v>
      </c>
      <c r="N255" s="25">
        <v>892000000</v>
      </c>
      <c r="O255" s="25">
        <v>892000000</v>
      </c>
      <c r="P255" s="25">
        <v>892000000</v>
      </c>
      <c r="Q255" s="25">
        <v>892000000</v>
      </c>
      <c r="R255" s="25">
        <v>892000000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</row>
    <row r="256" spans="1:31" x14ac:dyDescent="0.2">
      <c r="A256" s="38" t="s">
        <v>385</v>
      </c>
      <c r="B256" s="104" t="s">
        <v>74</v>
      </c>
      <c r="C256" s="25">
        <v>892000000</v>
      </c>
      <c r="D256" s="25">
        <v>0</v>
      </c>
      <c r="E256" s="25">
        <v>0</v>
      </c>
      <c r="F256" s="25">
        <v>0</v>
      </c>
      <c r="G256" s="25">
        <v>0</v>
      </c>
      <c r="H256" s="25">
        <v>892000000</v>
      </c>
      <c r="I256" s="25">
        <v>892000000</v>
      </c>
      <c r="J256" s="25">
        <v>892000000</v>
      </c>
      <c r="K256" s="25">
        <v>892000000</v>
      </c>
      <c r="L256" s="25">
        <v>892000000</v>
      </c>
      <c r="M256" s="25">
        <v>892000000</v>
      </c>
      <c r="N256" s="25">
        <v>892000000</v>
      </c>
      <c r="O256" s="25">
        <v>892000000</v>
      </c>
      <c r="P256" s="25">
        <v>892000000</v>
      </c>
      <c r="Q256" s="25">
        <v>892000000</v>
      </c>
      <c r="R256" s="25">
        <v>892000000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</row>
    <row r="257" spans="1:31" x14ac:dyDescent="0.2">
      <c r="A257" s="38" t="s">
        <v>386</v>
      </c>
      <c r="B257" s="104" t="s">
        <v>387</v>
      </c>
      <c r="C257" s="25">
        <v>21200000000</v>
      </c>
      <c r="D257" s="25">
        <v>0</v>
      </c>
      <c r="E257" s="25">
        <v>0</v>
      </c>
      <c r="F257" s="25">
        <v>8110485036</v>
      </c>
      <c r="G257" s="25">
        <v>5723282298</v>
      </c>
      <c r="H257" s="25">
        <v>23587202738</v>
      </c>
      <c r="I257" s="25">
        <v>23587202738</v>
      </c>
      <c r="J257" s="25">
        <v>23587202738</v>
      </c>
      <c r="K257" s="25">
        <v>23134563898.630001</v>
      </c>
      <c r="L257" s="25">
        <v>23134563898.630001</v>
      </c>
      <c r="M257" s="25">
        <v>23134563898.630001</v>
      </c>
      <c r="N257" s="25">
        <v>23134563898.630001</v>
      </c>
      <c r="O257" s="25">
        <v>22067510943.630001</v>
      </c>
      <c r="P257" s="25">
        <v>22067510943.630001</v>
      </c>
      <c r="Q257" s="25">
        <v>21962854515.080002</v>
      </c>
      <c r="R257" s="25">
        <v>21962854515.080002</v>
      </c>
      <c r="S257" s="25">
        <v>0</v>
      </c>
      <c r="T257" s="25">
        <v>0</v>
      </c>
      <c r="U257" s="25">
        <v>0</v>
      </c>
      <c r="V257" s="25">
        <v>0</v>
      </c>
      <c r="W257" s="25">
        <v>452638839.37</v>
      </c>
      <c r="X257" s="25">
        <v>1.91900177565685</v>
      </c>
      <c r="Y257" s="25">
        <v>452638839.37</v>
      </c>
      <c r="Z257" s="25">
        <v>1.91900177565685</v>
      </c>
      <c r="AA257" s="25">
        <v>1519691794.3699999</v>
      </c>
      <c r="AB257" s="25">
        <v>6.4428656981936694</v>
      </c>
      <c r="AC257" s="25">
        <v>0</v>
      </c>
      <c r="AD257" s="25">
        <v>1067052955</v>
      </c>
      <c r="AE257" s="25">
        <v>104656428.55</v>
      </c>
    </row>
    <row r="258" spans="1:31" x14ac:dyDescent="0.2">
      <c r="A258" s="38" t="s">
        <v>388</v>
      </c>
      <c r="B258" s="104" t="s">
        <v>389</v>
      </c>
      <c r="C258" s="25">
        <v>21200000000</v>
      </c>
      <c r="D258" s="25">
        <v>0</v>
      </c>
      <c r="E258" s="25">
        <v>0</v>
      </c>
      <c r="F258" s="25">
        <v>8110485036</v>
      </c>
      <c r="G258" s="25">
        <v>5723282298</v>
      </c>
      <c r="H258" s="25">
        <v>23587202738</v>
      </c>
      <c r="I258" s="25">
        <v>23587202738</v>
      </c>
      <c r="J258" s="25">
        <v>23587202738</v>
      </c>
      <c r="K258" s="25">
        <v>23134563898.630001</v>
      </c>
      <c r="L258" s="25">
        <v>23134563898.630001</v>
      </c>
      <c r="M258" s="25">
        <v>23134563898.630001</v>
      </c>
      <c r="N258" s="25">
        <v>23134563898.630001</v>
      </c>
      <c r="O258" s="25">
        <v>22067510943.630001</v>
      </c>
      <c r="P258" s="25">
        <v>22067510943.630001</v>
      </c>
      <c r="Q258" s="25">
        <v>21962854515.080002</v>
      </c>
      <c r="R258" s="25">
        <v>21962854515.080002</v>
      </c>
      <c r="S258" s="25">
        <v>0</v>
      </c>
      <c r="T258" s="25">
        <v>0</v>
      </c>
      <c r="U258" s="25">
        <v>0</v>
      </c>
      <c r="V258" s="25">
        <v>0</v>
      </c>
      <c r="W258" s="25">
        <v>452638839.37</v>
      </c>
      <c r="X258" s="25">
        <v>1.91900177565685</v>
      </c>
      <c r="Y258" s="25">
        <v>452638839.37</v>
      </c>
      <c r="Z258" s="25">
        <v>1.91900177565685</v>
      </c>
      <c r="AA258" s="25">
        <v>1519691794.3699999</v>
      </c>
      <c r="AB258" s="25">
        <v>6.4428656981936694</v>
      </c>
      <c r="AC258" s="25">
        <v>0</v>
      </c>
      <c r="AD258" s="25">
        <v>1067052955</v>
      </c>
      <c r="AE258" s="25">
        <v>104656428.55</v>
      </c>
    </row>
    <row r="259" spans="1:31" x14ac:dyDescent="0.2">
      <c r="A259" s="38" t="s">
        <v>390</v>
      </c>
      <c r="B259" s="104" t="s">
        <v>65</v>
      </c>
      <c r="C259" s="25">
        <v>21200000000</v>
      </c>
      <c r="D259" s="25">
        <v>0</v>
      </c>
      <c r="E259" s="25">
        <v>0</v>
      </c>
      <c r="F259" s="25">
        <v>8110485036</v>
      </c>
      <c r="G259" s="25">
        <v>5723282298</v>
      </c>
      <c r="H259" s="25">
        <v>23587202738</v>
      </c>
      <c r="I259" s="25">
        <v>23587202738</v>
      </c>
      <c r="J259" s="25">
        <v>23587202738</v>
      </c>
      <c r="K259" s="25">
        <v>23134563898.630001</v>
      </c>
      <c r="L259" s="25">
        <v>23134563898.630001</v>
      </c>
      <c r="M259" s="25">
        <v>23134563898.630001</v>
      </c>
      <c r="N259" s="25">
        <v>23134563898.630001</v>
      </c>
      <c r="O259" s="25">
        <v>22067510943.630001</v>
      </c>
      <c r="P259" s="25">
        <v>22067510943.630001</v>
      </c>
      <c r="Q259" s="25">
        <v>21962854515.080002</v>
      </c>
      <c r="R259" s="25">
        <v>21962854515.080002</v>
      </c>
      <c r="S259" s="25">
        <v>0</v>
      </c>
      <c r="T259" s="25">
        <v>0</v>
      </c>
      <c r="U259" s="25">
        <v>0</v>
      </c>
      <c r="V259" s="25">
        <v>0</v>
      </c>
      <c r="W259" s="25">
        <v>452638839.37</v>
      </c>
      <c r="X259" s="25">
        <v>1.91900177565685</v>
      </c>
      <c r="Y259" s="25">
        <v>452638839.37</v>
      </c>
      <c r="Z259" s="25">
        <v>1.91900177565685</v>
      </c>
      <c r="AA259" s="25">
        <v>1519691794.3699999</v>
      </c>
      <c r="AB259" s="25">
        <v>6.4428656981936694</v>
      </c>
      <c r="AC259" s="25">
        <v>0</v>
      </c>
      <c r="AD259" s="25">
        <v>1067052955</v>
      </c>
      <c r="AE259" s="25">
        <v>104656428.55</v>
      </c>
    </row>
    <row r="260" spans="1:31" x14ac:dyDescent="0.2">
      <c r="A260" s="38" t="s">
        <v>391</v>
      </c>
      <c r="B260" s="104" t="s">
        <v>108</v>
      </c>
      <c r="C260" s="25">
        <v>21200000000</v>
      </c>
      <c r="D260" s="25">
        <v>0</v>
      </c>
      <c r="E260" s="25">
        <v>0</v>
      </c>
      <c r="F260" s="25">
        <v>8110485036</v>
      </c>
      <c r="G260" s="25">
        <v>5723282298</v>
      </c>
      <c r="H260" s="25">
        <v>23587202738</v>
      </c>
      <c r="I260" s="25">
        <v>23587202738</v>
      </c>
      <c r="J260" s="25">
        <v>23587202738</v>
      </c>
      <c r="K260" s="25">
        <v>23134563898.630001</v>
      </c>
      <c r="L260" s="25">
        <v>23134563898.630001</v>
      </c>
      <c r="M260" s="25">
        <v>23134563898.630001</v>
      </c>
      <c r="N260" s="25">
        <v>23134563898.630001</v>
      </c>
      <c r="O260" s="25">
        <v>22067510943.630001</v>
      </c>
      <c r="P260" s="25">
        <v>22067510943.630001</v>
      </c>
      <c r="Q260" s="25">
        <v>21962854515.080002</v>
      </c>
      <c r="R260" s="25">
        <v>21962854515.080002</v>
      </c>
      <c r="S260" s="25">
        <v>0</v>
      </c>
      <c r="T260" s="25">
        <v>0</v>
      </c>
      <c r="U260" s="25">
        <v>0</v>
      </c>
      <c r="V260" s="25">
        <v>0</v>
      </c>
      <c r="W260" s="25">
        <v>452638839.37</v>
      </c>
      <c r="X260" s="25">
        <v>1.91900177565685</v>
      </c>
      <c r="Y260" s="25">
        <v>452638839.37</v>
      </c>
      <c r="Z260" s="25">
        <v>1.91900177565685</v>
      </c>
      <c r="AA260" s="25">
        <v>1519691794.3699999</v>
      </c>
      <c r="AB260" s="25">
        <v>6.4428656981936694</v>
      </c>
      <c r="AC260" s="25">
        <v>0</v>
      </c>
      <c r="AD260" s="25">
        <v>1067052955</v>
      </c>
      <c r="AE260" s="25">
        <v>104656428.55</v>
      </c>
    </row>
    <row r="261" spans="1:31" x14ac:dyDescent="0.2">
      <c r="A261" s="38" t="s">
        <v>392</v>
      </c>
      <c r="B261" s="104" t="s">
        <v>110</v>
      </c>
      <c r="C261" s="25">
        <v>21200000000</v>
      </c>
      <c r="D261" s="25">
        <v>0</v>
      </c>
      <c r="E261" s="25">
        <v>0</v>
      </c>
      <c r="F261" s="25">
        <v>8110485036</v>
      </c>
      <c r="G261" s="25">
        <v>5723282298</v>
      </c>
      <c r="H261" s="25">
        <v>23587202738</v>
      </c>
      <c r="I261" s="25">
        <v>23587202738</v>
      </c>
      <c r="J261" s="25">
        <v>23587202738</v>
      </c>
      <c r="K261" s="25">
        <v>23134563898.630001</v>
      </c>
      <c r="L261" s="25">
        <v>23134563898.630001</v>
      </c>
      <c r="M261" s="25">
        <v>23134563898.630001</v>
      </c>
      <c r="N261" s="25">
        <v>23134563898.630001</v>
      </c>
      <c r="O261" s="25">
        <v>22067510943.630001</v>
      </c>
      <c r="P261" s="25">
        <v>22067510943.630001</v>
      </c>
      <c r="Q261" s="25">
        <v>21962854515.080002</v>
      </c>
      <c r="R261" s="25">
        <v>21962854515.080002</v>
      </c>
      <c r="S261" s="25">
        <v>0</v>
      </c>
      <c r="T261" s="25">
        <v>0</v>
      </c>
      <c r="U261" s="25">
        <v>0</v>
      </c>
      <c r="V261" s="25">
        <v>0</v>
      </c>
      <c r="W261" s="25">
        <v>452638839.37</v>
      </c>
      <c r="X261" s="25">
        <v>1.91900177565685</v>
      </c>
      <c r="Y261" s="25">
        <v>452638839.37</v>
      </c>
      <c r="Z261" s="25">
        <v>1.91900177565685</v>
      </c>
      <c r="AA261" s="25">
        <v>1519691794.3699999</v>
      </c>
      <c r="AB261" s="25">
        <v>6.4428656981936694</v>
      </c>
      <c r="AC261" s="25">
        <v>0</v>
      </c>
      <c r="AD261" s="25">
        <v>1067052955</v>
      </c>
      <c r="AE261" s="25">
        <v>104656428.55</v>
      </c>
    </row>
    <row r="262" spans="1:31" x14ac:dyDescent="0.2">
      <c r="A262" s="38" t="s">
        <v>393</v>
      </c>
      <c r="B262" s="104" t="s">
        <v>112</v>
      </c>
      <c r="C262" s="25">
        <v>21200000000</v>
      </c>
      <c r="D262" s="25">
        <v>0</v>
      </c>
      <c r="E262" s="25">
        <v>0</v>
      </c>
      <c r="F262" s="25">
        <v>8110485036</v>
      </c>
      <c r="G262" s="25">
        <v>5723282298</v>
      </c>
      <c r="H262" s="25">
        <v>23587202738</v>
      </c>
      <c r="I262" s="25">
        <v>23587202738</v>
      </c>
      <c r="J262" s="25">
        <v>23587202738</v>
      </c>
      <c r="K262" s="25">
        <v>23134563898.630001</v>
      </c>
      <c r="L262" s="25">
        <v>23134563898.630001</v>
      </c>
      <c r="M262" s="25">
        <v>23134563898.630001</v>
      </c>
      <c r="N262" s="25">
        <v>23134563898.630001</v>
      </c>
      <c r="O262" s="25">
        <v>22067510943.630001</v>
      </c>
      <c r="P262" s="25">
        <v>22067510943.630001</v>
      </c>
      <c r="Q262" s="25">
        <v>21962854515.080002</v>
      </c>
      <c r="R262" s="25">
        <v>21962854515.080002</v>
      </c>
      <c r="S262" s="25">
        <v>0</v>
      </c>
      <c r="T262" s="25">
        <v>0</v>
      </c>
      <c r="U262" s="25">
        <v>0</v>
      </c>
      <c r="V262" s="25">
        <v>0</v>
      </c>
      <c r="W262" s="25">
        <v>452638839.37</v>
      </c>
      <c r="X262" s="25">
        <v>1.91900177565685</v>
      </c>
      <c r="Y262" s="25">
        <v>452638839.37</v>
      </c>
      <c r="Z262" s="25">
        <v>1.91900177565685</v>
      </c>
      <c r="AA262" s="25">
        <v>1519691794.3699999</v>
      </c>
      <c r="AB262" s="25">
        <v>6.4428656981936694</v>
      </c>
      <c r="AC262" s="25">
        <v>0</v>
      </c>
      <c r="AD262" s="25">
        <v>1067052955</v>
      </c>
      <c r="AE262" s="25">
        <v>104656428.55</v>
      </c>
    </row>
    <row r="263" spans="1:31" x14ac:dyDescent="0.2">
      <c r="A263" s="38" t="s">
        <v>394</v>
      </c>
      <c r="B263" s="104" t="s">
        <v>395</v>
      </c>
      <c r="C263" s="25">
        <v>105000000</v>
      </c>
      <c r="D263" s="25">
        <v>0</v>
      </c>
      <c r="E263" s="25">
        <v>0</v>
      </c>
      <c r="F263" s="25">
        <v>0</v>
      </c>
      <c r="G263" s="25">
        <v>5000000</v>
      </c>
      <c r="H263" s="25">
        <v>100000000</v>
      </c>
      <c r="I263" s="25">
        <v>100000000</v>
      </c>
      <c r="J263" s="25">
        <v>100000000</v>
      </c>
      <c r="K263" s="25">
        <v>78785686</v>
      </c>
      <c r="L263" s="25">
        <v>78785686</v>
      </c>
      <c r="M263" s="25">
        <v>78785686</v>
      </c>
      <c r="N263" s="25">
        <v>78785686</v>
      </c>
      <c r="O263" s="25">
        <v>78785686</v>
      </c>
      <c r="P263" s="25">
        <v>78785686</v>
      </c>
      <c r="Q263" s="25">
        <v>76728186</v>
      </c>
      <c r="R263" s="25">
        <v>76728186</v>
      </c>
      <c r="S263" s="25">
        <v>0</v>
      </c>
      <c r="T263" s="25">
        <v>0</v>
      </c>
      <c r="U263" s="25">
        <v>0</v>
      </c>
      <c r="V263" s="25">
        <v>0</v>
      </c>
      <c r="W263" s="25">
        <v>21214314</v>
      </c>
      <c r="X263" s="25">
        <v>21.214313999999998</v>
      </c>
      <c r="Y263" s="25">
        <v>21214314</v>
      </c>
      <c r="Z263" s="25">
        <v>21.214313999999998</v>
      </c>
      <c r="AA263" s="25">
        <v>21214314</v>
      </c>
      <c r="AB263" s="25">
        <v>21.214313999999998</v>
      </c>
      <c r="AC263" s="25">
        <v>0</v>
      </c>
      <c r="AD263" s="25">
        <v>0</v>
      </c>
      <c r="AE263" s="25">
        <v>2057500</v>
      </c>
    </row>
    <row r="264" spans="1:31" x14ac:dyDescent="0.2">
      <c r="A264" s="38" t="s">
        <v>396</v>
      </c>
      <c r="B264" s="104" t="s">
        <v>74</v>
      </c>
      <c r="C264" s="25">
        <v>105000000</v>
      </c>
      <c r="D264" s="25">
        <v>0</v>
      </c>
      <c r="E264" s="25">
        <v>0</v>
      </c>
      <c r="F264" s="25">
        <v>0</v>
      </c>
      <c r="G264" s="25">
        <v>5000000</v>
      </c>
      <c r="H264" s="25">
        <v>100000000</v>
      </c>
      <c r="I264" s="25">
        <v>100000000</v>
      </c>
      <c r="J264" s="25">
        <v>100000000</v>
      </c>
      <c r="K264" s="25">
        <v>78785686</v>
      </c>
      <c r="L264" s="25">
        <v>78785686</v>
      </c>
      <c r="M264" s="25">
        <v>78785686</v>
      </c>
      <c r="N264" s="25">
        <v>78785686</v>
      </c>
      <c r="O264" s="25">
        <v>78785686</v>
      </c>
      <c r="P264" s="25">
        <v>78785686</v>
      </c>
      <c r="Q264" s="25">
        <v>76728186</v>
      </c>
      <c r="R264" s="25">
        <v>76728186</v>
      </c>
      <c r="S264" s="25">
        <v>0</v>
      </c>
      <c r="T264" s="25">
        <v>0</v>
      </c>
      <c r="U264" s="25">
        <v>0</v>
      </c>
      <c r="V264" s="25">
        <v>0</v>
      </c>
      <c r="W264" s="25">
        <v>21214314</v>
      </c>
      <c r="X264" s="25">
        <v>21.214313999999998</v>
      </c>
      <c r="Y264" s="25">
        <v>21214314</v>
      </c>
      <c r="Z264" s="25">
        <v>21.214313999999998</v>
      </c>
      <c r="AA264" s="25">
        <v>21214314</v>
      </c>
      <c r="AB264" s="25">
        <v>21.214313999999998</v>
      </c>
      <c r="AC264" s="25">
        <v>0</v>
      </c>
      <c r="AD264" s="25">
        <v>0</v>
      </c>
      <c r="AE264" s="25">
        <v>2057500</v>
      </c>
    </row>
    <row r="265" spans="1:31" x14ac:dyDescent="0.2">
      <c r="A265" s="38" t="s">
        <v>397</v>
      </c>
      <c r="B265" s="104" t="s">
        <v>398</v>
      </c>
      <c r="C265" s="25">
        <v>32000000</v>
      </c>
      <c r="D265" s="25">
        <v>0</v>
      </c>
      <c r="E265" s="25">
        <v>0</v>
      </c>
      <c r="F265" s="25">
        <v>0</v>
      </c>
      <c r="G265" s="25">
        <v>5622395</v>
      </c>
      <c r="H265" s="25">
        <v>26377605</v>
      </c>
      <c r="I265" s="25">
        <v>26377605</v>
      </c>
      <c r="J265" s="25">
        <v>26377605</v>
      </c>
      <c r="K265" s="25">
        <v>26377604.66</v>
      </c>
      <c r="L265" s="25">
        <v>26377604.66</v>
      </c>
      <c r="M265" s="25">
        <v>26377604.66</v>
      </c>
      <c r="N265" s="25">
        <v>26377604.66</v>
      </c>
      <c r="O265" s="25">
        <v>26377604.66</v>
      </c>
      <c r="P265" s="25">
        <v>26377604.66</v>
      </c>
      <c r="Q265" s="25">
        <v>13853384</v>
      </c>
      <c r="R265" s="25">
        <v>13853384</v>
      </c>
      <c r="S265" s="25">
        <v>0</v>
      </c>
      <c r="T265" s="25">
        <v>0</v>
      </c>
      <c r="U265" s="25">
        <v>0</v>
      </c>
      <c r="V265" s="25">
        <v>0</v>
      </c>
      <c r="W265" s="25">
        <v>0.34</v>
      </c>
      <c r="X265" s="25">
        <v>1.2889722171516299E-6</v>
      </c>
      <c r="Y265" s="25">
        <v>0.34</v>
      </c>
      <c r="Z265" s="25">
        <v>1.2889722171516299E-6</v>
      </c>
      <c r="AA265" s="25">
        <v>0.34</v>
      </c>
      <c r="AB265" s="25">
        <v>1.2889722171516299E-6</v>
      </c>
      <c r="AC265" s="25">
        <v>0</v>
      </c>
      <c r="AD265" s="25">
        <v>0</v>
      </c>
      <c r="AE265" s="25">
        <v>12524220.66</v>
      </c>
    </row>
    <row r="266" spans="1:31" x14ac:dyDescent="0.2">
      <c r="A266" s="38" t="s">
        <v>399</v>
      </c>
      <c r="B266" s="104" t="s">
        <v>74</v>
      </c>
      <c r="C266" s="25">
        <v>32000000</v>
      </c>
      <c r="D266" s="25">
        <v>0</v>
      </c>
      <c r="E266" s="25">
        <v>0</v>
      </c>
      <c r="F266" s="25">
        <v>0</v>
      </c>
      <c r="G266" s="25">
        <v>5622395</v>
      </c>
      <c r="H266" s="25">
        <v>26377605</v>
      </c>
      <c r="I266" s="25">
        <v>26377605</v>
      </c>
      <c r="J266" s="25">
        <v>26377605</v>
      </c>
      <c r="K266" s="25">
        <v>26377604.66</v>
      </c>
      <c r="L266" s="25">
        <v>26377604.66</v>
      </c>
      <c r="M266" s="25">
        <v>26377604.66</v>
      </c>
      <c r="N266" s="25">
        <v>26377604.66</v>
      </c>
      <c r="O266" s="25">
        <v>26377604.66</v>
      </c>
      <c r="P266" s="25">
        <v>26377604.66</v>
      </c>
      <c r="Q266" s="25">
        <v>13853384</v>
      </c>
      <c r="R266" s="25">
        <v>13853384</v>
      </c>
      <c r="S266" s="25">
        <v>0</v>
      </c>
      <c r="T266" s="25">
        <v>0</v>
      </c>
      <c r="U266" s="25">
        <v>0</v>
      </c>
      <c r="V266" s="25">
        <v>0</v>
      </c>
      <c r="W266" s="25">
        <v>0.34</v>
      </c>
      <c r="X266" s="25">
        <v>1.2889722171516299E-6</v>
      </c>
      <c r="Y266" s="25">
        <v>0.34</v>
      </c>
      <c r="Z266" s="25">
        <v>1.2889722171516299E-6</v>
      </c>
      <c r="AA266" s="25">
        <v>0.34</v>
      </c>
      <c r="AB266" s="25">
        <v>1.2889722171516299E-6</v>
      </c>
      <c r="AC266" s="25">
        <v>0</v>
      </c>
      <c r="AD266" s="25">
        <v>0</v>
      </c>
      <c r="AE266" s="25">
        <v>12524220.66</v>
      </c>
    </row>
    <row r="267" spans="1:31" x14ac:dyDescent="0.2">
      <c r="A267" s="38" t="s">
        <v>400</v>
      </c>
      <c r="B267" s="104" t="s">
        <v>401</v>
      </c>
      <c r="C267" s="25">
        <v>160000000</v>
      </c>
      <c r="D267" s="25">
        <v>0</v>
      </c>
      <c r="E267" s="25">
        <v>0</v>
      </c>
      <c r="F267" s="25">
        <v>53000000</v>
      </c>
      <c r="G267" s="25">
        <v>183618508</v>
      </c>
      <c r="H267" s="25">
        <v>29381492</v>
      </c>
      <c r="I267" s="25">
        <v>29381492</v>
      </c>
      <c r="J267" s="25">
        <v>29381492</v>
      </c>
      <c r="K267" s="25">
        <v>29381491.719999999</v>
      </c>
      <c r="L267" s="25">
        <v>29381491.719999999</v>
      </c>
      <c r="M267" s="25">
        <v>29381491.719999999</v>
      </c>
      <c r="N267" s="25">
        <v>29381491.719999999</v>
      </c>
      <c r="O267" s="25">
        <v>29381491.719999999</v>
      </c>
      <c r="P267" s="25">
        <v>29381491.719999999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0.28000000000000003</v>
      </c>
      <c r="X267" s="25">
        <v>9.5298087653275101E-7</v>
      </c>
      <c r="Y267" s="25">
        <v>0.28000000000000003</v>
      </c>
      <c r="Z267" s="25">
        <v>9.5298087653275101E-7</v>
      </c>
      <c r="AA267" s="25">
        <v>0.28000000000000003</v>
      </c>
      <c r="AB267" s="25">
        <v>9.5298087653275101E-7</v>
      </c>
      <c r="AC267" s="25">
        <v>0</v>
      </c>
      <c r="AD267" s="25">
        <v>0</v>
      </c>
      <c r="AE267" s="25">
        <v>29381491.719999999</v>
      </c>
    </row>
    <row r="268" spans="1:31" x14ac:dyDescent="0.2">
      <c r="A268" s="38" t="s">
        <v>402</v>
      </c>
      <c r="B268" s="104" t="s">
        <v>74</v>
      </c>
      <c r="C268" s="25">
        <v>160000000</v>
      </c>
      <c r="D268" s="25">
        <v>0</v>
      </c>
      <c r="E268" s="25">
        <v>0</v>
      </c>
      <c r="F268" s="25">
        <v>53000000</v>
      </c>
      <c r="G268" s="25">
        <v>183618508</v>
      </c>
      <c r="H268" s="25">
        <v>29381492</v>
      </c>
      <c r="I268" s="25">
        <v>29381492</v>
      </c>
      <c r="J268" s="25">
        <v>29381492</v>
      </c>
      <c r="K268" s="25">
        <v>29381491.719999999</v>
      </c>
      <c r="L268" s="25">
        <v>29381491.719999999</v>
      </c>
      <c r="M268" s="25">
        <v>29381491.719999999</v>
      </c>
      <c r="N268" s="25">
        <v>29381491.719999999</v>
      </c>
      <c r="O268" s="25">
        <v>29381491.719999999</v>
      </c>
      <c r="P268" s="25">
        <v>29381491.719999999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0.28000000000000003</v>
      </c>
      <c r="X268" s="25">
        <v>9.5298087653275101E-7</v>
      </c>
      <c r="Y268" s="25">
        <v>0.28000000000000003</v>
      </c>
      <c r="Z268" s="25">
        <v>9.5298087653275101E-7</v>
      </c>
      <c r="AA268" s="25">
        <v>0.28000000000000003</v>
      </c>
      <c r="AB268" s="25">
        <v>9.5298087653275101E-7</v>
      </c>
      <c r="AC268" s="25">
        <v>0</v>
      </c>
      <c r="AD268" s="25">
        <v>0</v>
      </c>
      <c r="AE268" s="25">
        <v>29381491.719999999</v>
      </c>
    </row>
    <row r="269" spans="1:31" x14ac:dyDescent="0.2">
      <c r="A269" s="38" t="s">
        <v>403</v>
      </c>
      <c r="B269" s="104" t="s">
        <v>404</v>
      </c>
      <c r="C269" s="25">
        <v>60000000</v>
      </c>
      <c r="D269" s="25">
        <v>0</v>
      </c>
      <c r="E269" s="25">
        <v>0</v>
      </c>
      <c r="F269" s="25">
        <v>2500000</v>
      </c>
      <c r="G269" s="25">
        <v>0</v>
      </c>
      <c r="H269" s="25">
        <v>62500000</v>
      </c>
      <c r="I269" s="25">
        <v>62500000</v>
      </c>
      <c r="J269" s="25">
        <v>62500000</v>
      </c>
      <c r="K269" s="25">
        <v>62049724</v>
      </c>
      <c r="L269" s="25">
        <v>62049724</v>
      </c>
      <c r="M269" s="25">
        <v>62049724</v>
      </c>
      <c r="N269" s="25">
        <v>62049724</v>
      </c>
      <c r="O269" s="25">
        <v>62049724</v>
      </c>
      <c r="P269" s="25">
        <v>62049724</v>
      </c>
      <c r="Q269" s="25">
        <v>58591276</v>
      </c>
      <c r="R269" s="25">
        <v>58591276</v>
      </c>
      <c r="S269" s="25">
        <v>0</v>
      </c>
      <c r="T269" s="25">
        <v>0</v>
      </c>
      <c r="U269" s="25">
        <v>0</v>
      </c>
      <c r="V269" s="25">
        <v>0</v>
      </c>
      <c r="W269" s="25">
        <v>450276</v>
      </c>
      <c r="X269" s="25">
        <v>0.72044160000000002</v>
      </c>
      <c r="Y269" s="25">
        <v>450276</v>
      </c>
      <c r="Z269" s="25">
        <v>0.72044160000000002</v>
      </c>
      <c r="AA269" s="25">
        <v>450276</v>
      </c>
      <c r="AB269" s="25">
        <v>0.72044160000000002</v>
      </c>
      <c r="AC269" s="25">
        <v>0</v>
      </c>
      <c r="AD269" s="25">
        <v>0</v>
      </c>
      <c r="AE269" s="25">
        <v>3458448</v>
      </c>
    </row>
    <row r="270" spans="1:31" x14ac:dyDescent="0.2">
      <c r="A270" s="38" t="s">
        <v>405</v>
      </c>
      <c r="B270" s="104" t="s">
        <v>74</v>
      </c>
      <c r="C270" s="25">
        <v>60000000</v>
      </c>
      <c r="D270" s="25">
        <v>0</v>
      </c>
      <c r="E270" s="25">
        <v>0</v>
      </c>
      <c r="F270" s="25">
        <v>2500000</v>
      </c>
      <c r="G270" s="25">
        <v>0</v>
      </c>
      <c r="H270" s="25">
        <v>62500000</v>
      </c>
      <c r="I270" s="25">
        <v>62500000</v>
      </c>
      <c r="J270" s="25">
        <v>62500000</v>
      </c>
      <c r="K270" s="25">
        <v>62049724</v>
      </c>
      <c r="L270" s="25">
        <v>62049724</v>
      </c>
      <c r="M270" s="25">
        <v>62049724</v>
      </c>
      <c r="N270" s="25">
        <v>62049724</v>
      </c>
      <c r="O270" s="25">
        <v>62049724</v>
      </c>
      <c r="P270" s="25">
        <v>62049724</v>
      </c>
      <c r="Q270" s="25">
        <v>58591276</v>
      </c>
      <c r="R270" s="25">
        <v>58591276</v>
      </c>
      <c r="S270" s="25">
        <v>0</v>
      </c>
      <c r="T270" s="25">
        <v>0</v>
      </c>
      <c r="U270" s="25">
        <v>0</v>
      </c>
      <c r="V270" s="25">
        <v>0</v>
      </c>
      <c r="W270" s="25">
        <v>450276</v>
      </c>
      <c r="X270" s="25">
        <v>0.72044160000000002</v>
      </c>
      <c r="Y270" s="25">
        <v>450276</v>
      </c>
      <c r="Z270" s="25">
        <v>0.72044160000000002</v>
      </c>
      <c r="AA270" s="25">
        <v>450276</v>
      </c>
      <c r="AB270" s="25">
        <v>0.72044160000000002</v>
      </c>
      <c r="AC270" s="25">
        <v>0</v>
      </c>
      <c r="AD270" s="25">
        <v>0</v>
      </c>
      <c r="AE270" s="25">
        <v>3458448</v>
      </c>
    </row>
    <row r="271" spans="1:31" x14ac:dyDescent="0.2">
      <c r="A271" s="38" t="s">
        <v>406</v>
      </c>
      <c r="B271" s="104" t="s">
        <v>407</v>
      </c>
      <c r="C271" s="25">
        <v>205000000</v>
      </c>
      <c r="D271" s="25">
        <v>0</v>
      </c>
      <c r="E271" s="25">
        <v>0</v>
      </c>
      <c r="F271" s="25">
        <v>0</v>
      </c>
      <c r="G271" s="25">
        <v>105000000</v>
      </c>
      <c r="H271" s="25">
        <v>100000000</v>
      </c>
      <c r="I271" s="25">
        <v>100000000</v>
      </c>
      <c r="J271" s="25">
        <v>100000000</v>
      </c>
      <c r="K271" s="25">
        <v>88969711</v>
      </c>
      <c r="L271" s="25">
        <v>88969711</v>
      </c>
      <c r="M271" s="25">
        <v>88969711</v>
      </c>
      <c r="N271" s="25">
        <v>88969711</v>
      </c>
      <c r="O271" s="25">
        <v>88969711</v>
      </c>
      <c r="P271" s="25">
        <v>88969711</v>
      </c>
      <c r="Q271" s="25">
        <v>88969711</v>
      </c>
      <c r="R271" s="25">
        <v>88969711</v>
      </c>
      <c r="S271" s="25">
        <v>0</v>
      </c>
      <c r="T271" s="25">
        <v>0</v>
      </c>
      <c r="U271" s="25">
        <v>0</v>
      </c>
      <c r="V271" s="25">
        <v>0</v>
      </c>
      <c r="W271" s="25">
        <v>11030289</v>
      </c>
      <c r="X271" s="25">
        <v>11.030289</v>
      </c>
      <c r="Y271" s="25">
        <v>11030289</v>
      </c>
      <c r="Z271" s="25">
        <v>11.030289</v>
      </c>
      <c r="AA271" s="25">
        <v>11030289</v>
      </c>
      <c r="AB271" s="25">
        <v>11.030289</v>
      </c>
      <c r="AC271" s="25">
        <v>0</v>
      </c>
      <c r="AD271" s="25">
        <v>0</v>
      </c>
      <c r="AE271" s="25">
        <v>0</v>
      </c>
    </row>
    <row r="272" spans="1:31" x14ac:dyDescent="0.2">
      <c r="A272" s="38" t="s">
        <v>408</v>
      </c>
      <c r="B272" s="104" t="s">
        <v>74</v>
      </c>
      <c r="C272" s="25">
        <v>205000000</v>
      </c>
      <c r="D272" s="25">
        <v>0</v>
      </c>
      <c r="E272" s="25">
        <v>0</v>
      </c>
      <c r="F272" s="25">
        <v>0</v>
      </c>
      <c r="G272" s="25">
        <v>105000000</v>
      </c>
      <c r="H272" s="25">
        <v>100000000</v>
      </c>
      <c r="I272" s="25">
        <v>100000000</v>
      </c>
      <c r="J272" s="25">
        <v>100000000</v>
      </c>
      <c r="K272" s="25">
        <v>88969711</v>
      </c>
      <c r="L272" s="25">
        <v>88969711</v>
      </c>
      <c r="M272" s="25">
        <v>88969711</v>
      </c>
      <c r="N272" s="25">
        <v>88969711</v>
      </c>
      <c r="O272" s="25">
        <v>88969711</v>
      </c>
      <c r="P272" s="25">
        <v>88969711</v>
      </c>
      <c r="Q272" s="25">
        <v>88969711</v>
      </c>
      <c r="R272" s="25">
        <v>88969711</v>
      </c>
      <c r="S272" s="25">
        <v>0</v>
      </c>
      <c r="T272" s="25">
        <v>0</v>
      </c>
      <c r="U272" s="25">
        <v>0</v>
      </c>
      <c r="V272" s="25">
        <v>0</v>
      </c>
      <c r="W272" s="25">
        <v>11030289</v>
      </c>
      <c r="X272" s="25">
        <v>11.030289</v>
      </c>
      <c r="Y272" s="25">
        <v>11030289</v>
      </c>
      <c r="Z272" s="25">
        <v>11.030289</v>
      </c>
      <c r="AA272" s="25">
        <v>11030289</v>
      </c>
      <c r="AB272" s="25">
        <v>11.030289</v>
      </c>
      <c r="AC272" s="25">
        <v>0</v>
      </c>
      <c r="AD272" s="25">
        <v>0</v>
      </c>
      <c r="AE272" s="25">
        <v>0</v>
      </c>
    </row>
    <row r="273" spans="1:31" x14ac:dyDescent="0.2">
      <c r="A273" s="38" t="s">
        <v>409</v>
      </c>
      <c r="B273" s="104" t="s">
        <v>410</v>
      </c>
      <c r="C273" s="25">
        <v>37500000</v>
      </c>
      <c r="D273" s="25">
        <v>0</v>
      </c>
      <c r="E273" s="25">
        <v>0</v>
      </c>
      <c r="F273" s="25">
        <v>108163532</v>
      </c>
      <c r="G273" s="25">
        <v>0</v>
      </c>
      <c r="H273" s="25">
        <v>145663532</v>
      </c>
      <c r="I273" s="25">
        <v>145663532</v>
      </c>
      <c r="J273" s="25">
        <v>145663532</v>
      </c>
      <c r="K273" s="25">
        <v>143627188.80000001</v>
      </c>
      <c r="L273" s="25">
        <v>143627188.80000001</v>
      </c>
      <c r="M273" s="25">
        <v>143627188.80000001</v>
      </c>
      <c r="N273" s="25">
        <v>143627188.80000001</v>
      </c>
      <c r="O273" s="25">
        <v>143627188.80000001</v>
      </c>
      <c r="P273" s="25">
        <v>143627188.80000001</v>
      </c>
      <c r="Q273" s="25">
        <v>143206707.80000001</v>
      </c>
      <c r="R273" s="25">
        <v>143206707.80000001</v>
      </c>
      <c r="S273" s="25">
        <v>0</v>
      </c>
      <c r="T273" s="25">
        <v>0</v>
      </c>
      <c r="U273" s="25">
        <v>0</v>
      </c>
      <c r="V273" s="25">
        <v>0</v>
      </c>
      <c r="W273" s="25">
        <v>2036343.2</v>
      </c>
      <c r="X273" s="25">
        <v>1.3979773605929</v>
      </c>
      <c r="Y273" s="25">
        <v>2036343.2</v>
      </c>
      <c r="Z273" s="25">
        <v>1.3979773605929</v>
      </c>
      <c r="AA273" s="25">
        <v>2036343.2</v>
      </c>
      <c r="AB273" s="25">
        <v>1.3979773605929</v>
      </c>
      <c r="AC273" s="25">
        <v>0</v>
      </c>
      <c r="AD273" s="25">
        <v>0</v>
      </c>
      <c r="AE273" s="25">
        <v>420481</v>
      </c>
    </row>
    <row r="274" spans="1:31" x14ac:dyDescent="0.2">
      <c r="A274" s="38" t="s">
        <v>411</v>
      </c>
      <c r="B274" s="104" t="s">
        <v>74</v>
      </c>
      <c r="C274" s="25">
        <v>37500000</v>
      </c>
      <c r="D274" s="25">
        <v>0</v>
      </c>
      <c r="E274" s="25">
        <v>0</v>
      </c>
      <c r="F274" s="25">
        <v>108163532</v>
      </c>
      <c r="G274" s="25">
        <v>0</v>
      </c>
      <c r="H274" s="25">
        <v>145663532</v>
      </c>
      <c r="I274" s="25">
        <v>145663532</v>
      </c>
      <c r="J274" s="25">
        <v>145663532</v>
      </c>
      <c r="K274" s="25">
        <v>143627188.80000001</v>
      </c>
      <c r="L274" s="25">
        <v>143627188.80000001</v>
      </c>
      <c r="M274" s="25">
        <v>143627188.80000001</v>
      </c>
      <c r="N274" s="25">
        <v>143627188.80000001</v>
      </c>
      <c r="O274" s="25">
        <v>143627188.80000001</v>
      </c>
      <c r="P274" s="25">
        <v>143627188.80000001</v>
      </c>
      <c r="Q274" s="25">
        <v>143206707.80000001</v>
      </c>
      <c r="R274" s="25">
        <v>143206707.80000001</v>
      </c>
      <c r="S274" s="25">
        <v>0</v>
      </c>
      <c r="T274" s="25">
        <v>0</v>
      </c>
      <c r="U274" s="25">
        <v>0</v>
      </c>
      <c r="V274" s="25">
        <v>0</v>
      </c>
      <c r="W274" s="25">
        <v>2036343.2</v>
      </c>
      <c r="X274" s="25">
        <v>1.3979773605929</v>
      </c>
      <c r="Y274" s="25">
        <v>2036343.2</v>
      </c>
      <c r="Z274" s="25">
        <v>1.3979773605929</v>
      </c>
      <c r="AA274" s="25">
        <v>2036343.2</v>
      </c>
      <c r="AB274" s="25">
        <v>1.3979773605929</v>
      </c>
      <c r="AC274" s="25">
        <v>0</v>
      </c>
      <c r="AD274" s="25">
        <v>0</v>
      </c>
      <c r="AE274" s="25">
        <v>420481</v>
      </c>
    </row>
    <row r="275" spans="1:31" x14ac:dyDescent="0.2">
      <c r="A275" s="38" t="s">
        <v>412</v>
      </c>
      <c r="B275" s="104" t="s">
        <v>413</v>
      </c>
      <c r="C275" s="25">
        <v>62000000</v>
      </c>
      <c r="D275" s="25">
        <v>0</v>
      </c>
      <c r="E275" s="25">
        <v>0</v>
      </c>
      <c r="F275" s="25">
        <v>0</v>
      </c>
      <c r="G275" s="25">
        <v>46442000</v>
      </c>
      <c r="H275" s="25">
        <v>15558000</v>
      </c>
      <c r="I275" s="25">
        <v>15558000</v>
      </c>
      <c r="J275" s="25">
        <v>15558000</v>
      </c>
      <c r="K275" s="25">
        <v>15530000</v>
      </c>
      <c r="L275" s="25">
        <v>15530000</v>
      </c>
      <c r="M275" s="25">
        <v>15530000</v>
      </c>
      <c r="N275" s="25">
        <v>15530000</v>
      </c>
      <c r="O275" s="25">
        <v>15530000</v>
      </c>
      <c r="P275" s="25">
        <v>15530000</v>
      </c>
      <c r="Q275" s="25">
        <v>15530000</v>
      </c>
      <c r="R275" s="25">
        <v>15530000</v>
      </c>
      <c r="S275" s="25">
        <v>0</v>
      </c>
      <c r="T275" s="25">
        <v>0</v>
      </c>
      <c r="U275" s="25">
        <v>0</v>
      </c>
      <c r="V275" s="25">
        <v>0</v>
      </c>
      <c r="W275" s="25">
        <v>28000</v>
      </c>
      <c r="X275" s="25">
        <v>0.17997171872991399</v>
      </c>
      <c r="Y275" s="25">
        <v>28000</v>
      </c>
      <c r="Z275" s="25">
        <v>0.17997171872991399</v>
      </c>
      <c r="AA275" s="25">
        <v>28000</v>
      </c>
      <c r="AB275" s="25">
        <v>0.17997171872991399</v>
      </c>
      <c r="AC275" s="25">
        <v>0</v>
      </c>
      <c r="AD275" s="25">
        <v>0</v>
      </c>
      <c r="AE275" s="25">
        <v>0</v>
      </c>
    </row>
    <row r="276" spans="1:31" x14ac:dyDescent="0.2">
      <c r="A276" s="38" t="s">
        <v>414</v>
      </c>
      <c r="B276" s="104" t="s">
        <v>74</v>
      </c>
      <c r="C276" s="25">
        <v>62000000</v>
      </c>
      <c r="D276" s="25">
        <v>0</v>
      </c>
      <c r="E276" s="25">
        <v>0</v>
      </c>
      <c r="F276" s="25">
        <v>0</v>
      </c>
      <c r="G276" s="25">
        <v>46442000</v>
      </c>
      <c r="H276" s="25">
        <v>15558000</v>
      </c>
      <c r="I276" s="25">
        <v>15558000</v>
      </c>
      <c r="J276" s="25">
        <v>15558000</v>
      </c>
      <c r="K276" s="25">
        <v>15530000</v>
      </c>
      <c r="L276" s="25">
        <v>15530000</v>
      </c>
      <c r="M276" s="25">
        <v>15530000</v>
      </c>
      <c r="N276" s="25">
        <v>15530000</v>
      </c>
      <c r="O276" s="25">
        <v>15530000</v>
      </c>
      <c r="P276" s="25">
        <v>15530000</v>
      </c>
      <c r="Q276" s="25">
        <v>15530000</v>
      </c>
      <c r="R276" s="25">
        <v>15530000</v>
      </c>
      <c r="S276" s="25">
        <v>0</v>
      </c>
      <c r="T276" s="25">
        <v>0</v>
      </c>
      <c r="U276" s="25">
        <v>0</v>
      </c>
      <c r="V276" s="25">
        <v>0</v>
      </c>
      <c r="W276" s="25">
        <v>28000</v>
      </c>
      <c r="X276" s="25">
        <v>0.17997171872991399</v>
      </c>
      <c r="Y276" s="25">
        <v>28000</v>
      </c>
      <c r="Z276" s="25">
        <v>0.17997171872991399</v>
      </c>
      <c r="AA276" s="25">
        <v>28000</v>
      </c>
      <c r="AB276" s="25">
        <v>0.17997171872991399</v>
      </c>
      <c r="AC276" s="25">
        <v>0</v>
      </c>
      <c r="AD276" s="25">
        <v>0</v>
      </c>
      <c r="AE276" s="25">
        <v>0</v>
      </c>
    </row>
    <row r="277" spans="1:31" x14ac:dyDescent="0.2">
      <c r="A277" s="38" t="s">
        <v>415</v>
      </c>
      <c r="B277" s="104" t="s">
        <v>416</v>
      </c>
      <c r="C277" s="25">
        <v>130000000</v>
      </c>
      <c r="D277" s="25">
        <v>0</v>
      </c>
      <c r="E277" s="25">
        <v>0</v>
      </c>
      <c r="F277" s="25">
        <v>17000000</v>
      </c>
      <c r="G277" s="25">
        <v>5533402</v>
      </c>
      <c r="H277" s="25">
        <v>141466598</v>
      </c>
      <c r="I277" s="25">
        <v>141466598</v>
      </c>
      <c r="J277" s="25">
        <v>141466598</v>
      </c>
      <c r="K277" s="25">
        <v>112528973</v>
      </c>
      <c r="L277" s="25">
        <v>112528973</v>
      </c>
      <c r="M277" s="25">
        <v>112528973</v>
      </c>
      <c r="N277" s="25">
        <v>112528973</v>
      </c>
      <c r="O277" s="25">
        <v>112528973</v>
      </c>
      <c r="P277" s="25">
        <v>112528973</v>
      </c>
      <c r="Q277" s="25">
        <v>79620214</v>
      </c>
      <c r="R277" s="25">
        <v>79620214</v>
      </c>
      <c r="S277" s="25">
        <v>0</v>
      </c>
      <c r="T277" s="25">
        <v>0</v>
      </c>
      <c r="U277" s="25">
        <v>0</v>
      </c>
      <c r="V277" s="25">
        <v>0</v>
      </c>
      <c r="W277" s="25">
        <v>28937625</v>
      </c>
      <c r="X277" s="25">
        <v>20.4554470165459</v>
      </c>
      <c r="Y277" s="25">
        <v>28937625</v>
      </c>
      <c r="Z277" s="25">
        <v>20.4554470165459</v>
      </c>
      <c r="AA277" s="25">
        <v>28937625</v>
      </c>
      <c r="AB277" s="25">
        <v>20.4554470165459</v>
      </c>
      <c r="AC277" s="25">
        <v>0</v>
      </c>
      <c r="AD277" s="25">
        <v>0</v>
      </c>
      <c r="AE277" s="25">
        <v>32908759</v>
      </c>
    </row>
    <row r="278" spans="1:31" x14ac:dyDescent="0.2">
      <c r="A278" s="38" t="s">
        <v>417</v>
      </c>
      <c r="B278" s="104" t="s">
        <v>74</v>
      </c>
      <c r="C278" s="25">
        <v>130000000</v>
      </c>
      <c r="D278" s="25">
        <v>0</v>
      </c>
      <c r="E278" s="25">
        <v>0</v>
      </c>
      <c r="F278" s="25">
        <v>17000000</v>
      </c>
      <c r="G278" s="25">
        <v>5533402</v>
      </c>
      <c r="H278" s="25">
        <v>141466598</v>
      </c>
      <c r="I278" s="25">
        <v>141466598</v>
      </c>
      <c r="J278" s="25">
        <v>141466598</v>
      </c>
      <c r="K278" s="25">
        <v>112528973</v>
      </c>
      <c r="L278" s="25">
        <v>112528973</v>
      </c>
      <c r="M278" s="25">
        <v>112528973</v>
      </c>
      <c r="N278" s="25">
        <v>112528973</v>
      </c>
      <c r="O278" s="25">
        <v>112528973</v>
      </c>
      <c r="P278" s="25">
        <v>112528973</v>
      </c>
      <c r="Q278" s="25">
        <v>79620214</v>
      </c>
      <c r="R278" s="25">
        <v>79620214</v>
      </c>
      <c r="S278" s="25">
        <v>0</v>
      </c>
      <c r="T278" s="25">
        <v>0</v>
      </c>
      <c r="U278" s="25">
        <v>0</v>
      </c>
      <c r="V278" s="25">
        <v>0</v>
      </c>
      <c r="W278" s="25">
        <v>28937625</v>
      </c>
      <c r="X278" s="25">
        <v>20.4554470165459</v>
      </c>
      <c r="Y278" s="25">
        <v>28937625</v>
      </c>
      <c r="Z278" s="25">
        <v>20.4554470165459</v>
      </c>
      <c r="AA278" s="25">
        <v>28937625</v>
      </c>
      <c r="AB278" s="25">
        <v>20.4554470165459</v>
      </c>
      <c r="AC278" s="25">
        <v>0</v>
      </c>
      <c r="AD278" s="25">
        <v>0</v>
      </c>
      <c r="AE278" s="25">
        <v>32908759</v>
      </c>
    </row>
    <row r="279" spans="1:31" x14ac:dyDescent="0.2">
      <c r="A279" s="38" t="s">
        <v>418</v>
      </c>
      <c r="B279" s="104" t="s">
        <v>419</v>
      </c>
      <c r="C279" s="25">
        <v>680000000</v>
      </c>
      <c r="D279" s="25">
        <v>0</v>
      </c>
      <c r="E279" s="25">
        <v>0</v>
      </c>
      <c r="F279" s="25">
        <v>95200000</v>
      </c>
      <c r="G279" s="25">
        <v>73960564</v>
      </c>
      <c r="H279" s="25">
        <v>701239436</v>
      </c>
      <c r="I279" s="25">
        <v>701239436</v>
      </c>
      <c r="J279" s="25">
        <v>701239436</v>
      </c>
      <c r="K279" s="25">
        <v>681841763</v>
      </c>
      <c r="L279" s="25">
        <v>681841763</v>
      </c>
      <c r="M279" s="25">
        <v>681841763</v>
      </c>
      <c r="N279" s="25">
        <v>681841763</v>
      </c>
      <c r="O279" s="25">
        <v>681841763</v>
      </c>
      <c r="P279" s="25">
        <v>681841763</v>
      </c>
      <c r="Q279" s="25">
        <v>663133699</v>
      </c>
      <c r="R279" s="25">
        <v>663133699</v>
      </c>
      <c r="S279" s="25">
        <v>0</v>
      </c>
      <c r="T279" s="25">
        <v>0</v>
      </c>
      <c r="U279" s="25">
        <v>0</v>
      </c>
      <c r="V279" s="25">
        <v>0</v>
      </c>
      <c r="W279" s="25">
        <v>19397673</v>
      </c>
      <c r="X279" s="25">
        <v>2.7661982490100598</v>
      </c>
      <c r="Y279" s="25">
        <v>19397673</v>
      </c>
      <c r="Z279" s="25">
        <v>2.7661982490100598</v>
      </c>
      <c r="AA279" s="25">
        <v>19397673</v>
      </c>
      <c r="AB279" s="25">
        <v>2.7661982490100598</v>
      </c>
      <c r="AC279" s="25">
        <v>0</v>
      </c>
      <c r="AD279" s="25">
        <v>0</v>
      </c>
      <c r="AE279" s="25">
        <v>18708064</v>
      </c>
    </row>
    <row r="280" spans="1:31" x14ac:dyDescent="0.2">
      <c r="A280" s="38" t="s">
        <v>420</v>
      </c>
      <c r="B280" s="104" t="s">
        <v>74</v>
      </c>
      <c r="C280" s="25">
        <v>680000000</v>
      </c>
      <c r="D280" s="25">
        <v>0</v>
      </c>
      <c r="E280" s="25">
        <v>0</v>
      </c>
      <c r="F280" s="25">
        <v>95200000</v>
      </c>
      <c r="G280" s="25">
        <v>73960564</v>
      </c>
      <c r="H280" s="25">
        <v>701239436</v>
      </c>
      <c r="I280" s="25">
        <v>701239436</v>
      </c>
      <c r="J280" s="25">
        <v>701239436</v>
      </c>
      <c r="K280" s="25">
        <v>681841763</v>
      </c>
      <c r="L280" s="25">
        <v>681841763</v>
      </c>
      <c r="M280" s="25">
        <v>681841763</v>
      </c>
      <c r="N280" s="25">
        <v>681841763</v>
      </c>
      <c r="O280" s="25">
        <v>681841763</v>
      </c>
      <c r="P280" s="25">
        <v>681841763</v>
      </c>
      <c r="Q280" s="25">
        <v>663133699</v>
      </c>
      <c r="R280" s="25">
        <v>663133699</v>
      </c>
      <c r="S280" s="25">
        <v>0</v>
      </c>
      <c r="T280" s="25">
        <v>0</v>
      </c>
      <c r="U280" s="25">
        <v>0</v>
      </c>
      <c r="V280" s="25">
        <v>0</v>
      </c>
      <c r="W280" s="25">
        <v>19397673</v>
      </c>
      <c r="X280" s="25">
        <v>2.7661982490100598</v>
      </c>
      <c r="Y280" s="25">
        <v>19397673</v>
      </c>
      <c r="Z280" s="25">
        <v>2.7661982490100598</v>
      </c>
      <c r="AA280" s="25">
        <v>19397673</v>
      </c>
      <c r="AB280" s="25">
        <v>2.7661982490100598</v>
      </c>
      <c r="AC280" s="25">
        <v>0</v>
      </c>
      <c r="AD280" s="25">
        <v>0</v>
      </c>
      <c r="AE280" s="25">
        <v>18708064</v>
      </c>
    </row>
    <row r="281" spans="1:31" x14ac:dyDescent="0.2">
      <c r="A281" s="38" t="s">
        <v>421</v>
      </c>
      <c r="B281" s="104" t="s">
        <v>422</v>
      </c>
      <c r="C281" s="25">
        <v>38000000</v>
      </c>
      <c r="D281" s="25">
        <v>0</v>
      </c>
      <c r="E281" s="25">
        <v>0</v>
      </c>
      <c r="F281" s="25">
        <v>0</v>
      </c>
      <c r="G281" s="25">
        <v>3500000</v>
      </c>
      <c r="H281" s="25">
        <v>34500000</v>
      </c>
      <c r="I281" s="25">
        <v>34500000</v>
      </c>
      <c r="J281" s="25">
        <v>34500000</v>
      </c>
      <c r="K281" s="25">
        <v>34283978.880000003</v>
      </c>
      <c r="L281" s="25">
        <v>34283978.880000003</v>
      </c>
      <c r="M281" s="25">
        <v>34283978.880000003</v>
      </c>
      <c r="N281" s="25">
        <v>34283978.880000003</v>
      </c>
      <c r="O281" s="25">
        <v>34283978.880000003</v>
      </c>
      <c r="P281" s="25">
        <v>34283978.880000003</v>
      </c>
      <c r="Q281" s="25">
        <v>34276953.880000003</v>
      </c>
      <c r="R281" s="25">
        <v>34276953.880000003</v>
      </c>
      <c r="S281" s="25">
        <v>0</v>
      </c>
      <c r="T281" s="25">
        <v>0</v>
      </c>
      <c r="U281" s="25">
        <v>0</v>
      </c>
      <c r="V281" s="25">
        <v>0</v>
      </c>
      <c r="W281" s="25">
        <v>216021.12</v>
      </c>
      <c r="X281" s="25">
        <v>0.626148173913043</v>
      </c>
      <c r="Y281" s="25">
        <v>216021.12</v>
      </c>
      <c r="Z281" s="25">
        <v>0.626148173913043</v>
      </c>
      <c r="AA281" s="25">
        <v>216021.12</v>
      </c>
      <c r="AB281" s="25">
        <v>0.626148173913043</v>
      </c>
      <c r="AC281" s="25">
        <v>0</v>
      </c>
      <c r="AD281" s="25">
        <v>0</v>
      </c>
      <c r="AE281" s="25">
        <v>7025</v>
      </c>
    </row>
    <row r="282" spans="1:31" x14ac:dyDescent="0.2">
      <c r="A282" s="38" t="s">
        <v>423</v>
      </c>
      <c r="B282" s="104" t="s">
        <v>74</v>
      </c>
      <c r="C282" s="25">
        <v>38000000</v>
      </c>
      <c r="D282" s="25">
        <v>0</v>
      </c>
      <c r="E282" s="25">
        <v>0</v>
      </c>
      <c r="F282" s="25">
        <v>0</v>
      </c>
      <c r="G282" s="25">
        <v>3500000</v>
      </c>
      <c r="H282" s="25">
        <v>34500000</v>
      </c>
      <c r="I282" s="25">
        <v>34500000</v>
      </c>
      <c r="J282" s="25">
        <v>34500000</v>
      </c>
      <c r="K282" s="25">
        <v>34283978.880000003</v>
      </c>
      <c r="L282" s="25">
        <v>34283978.880000003</v>
      </c>
      <c r="M282" s="25">
        <v>34283978.880000003</v>
      </c>
      <c r="N282" s="25">
        <v>34283978.880000003</v>
      </c>
      <c r="O282" s="25">
        <v>34283978.880000003</v>
      </c>
      <c r="P282" s="25">
        <v>34283978.880000003</v>
      </c>
      <c r="Q282" s="25">
        <v>34276953.880000003</v>
      </c>
      <c r="R282" s="25">
        <v>34276953.880000003</v>
      </c>
      <c r="S282" s="25">
        <v>0</v>
      </c>
      <c r="T282" s="25">
        <v>0</v>
      </c>
      <c r="U282" s="25">
        <v>0</v>
      </c>
      <c r="V282" s="25">
        <v>0</v>
      </c>
      <c r="W282" s="25">
        <v>216021.12</v>
      </c>
      <c r="X282" s="25">
        <v>0.626148173913043</v>
      </c>
      <c r="Y282" s="25">
        <v>216021.12</v>
      </c>
      <c r="Z282" s="25">
        <v>0.626148173913043</v>
      </c>
      <c r="AA282" s="25">
        <v>216021.12</v>
      </c>
      <c r="AB282" s="25">
        <v>0.626148173913043</v>
      </c>
      <c r="AC282" s="25">
        <v>0</v>
      </c>
      <c r="AD282" s="25">
        <v>0</v>
      </c>
      <c r="AE282" s="25">
        <v>7025</v>
      </c>
    </row>
    <row r="283" spans="1:31" x14ac:dyDescent="0.2">
      <c r="A283" s="38" t="s">
        <v>424</v>
      </c>
      <c r="B283" s="104" t="s">
        <v>425</v>
      </c>
      <c r="C283" s="25">
        <v>990000000</v>
      </c>
      <c r="D283" s="25">
        <v>0</v>
      </c>
      <c r="E283" s="25">
        <v>0</v>
      </c>
      <c r="F283" s="25">
        <v>100000000</v>
      </c>
      <c r="G283" s="25">
        <v>63100000</v>
      </c>
      <c r="H283" s="25">
        <v>1026900000</v>
      </c>
      <c r="I283" s="25">
        <v>1026900000</v>
      </c>
      <c r="J283" s="25">
        <v>1026900000</v>
      </c>
      <c r="K283" s="25">
        <v>998336144.82000005</v>
      </c>
      <c r="L283" s="25">
        <v>998336144.82000005</v>
      </c>
      <c r="M283" s="25">
        <v>998336144.82000005</v>
      </c>
      <c r="N283" s="25">
        <v>998336144.82000005</v>
      </c>
      <c r="O283" s="25">
        <v>998336144.82000005</v>
      </c>
      <c r="P283" s="25">
        <v>998336144.82000005</v>
      </c>
      <c r="Q283" s="25">
        <v>998336143.64999998</v>
      </c>
      <c r="R283" s="25">
        <v>998336143.64999998</v>
      </c>
      <c r="S283" s="25">
        <v>0</v>
      </c>
      <c r="T283" s="25">
        <v>0</v>
      </c>
      <c r="U283" s="25">
        <v>0</v>
      </c>
      <c r="V283" s="25">
        <v>0</v>
      </c>
      <c r="W283" s="25">
        <v>28563855.18</v>
      </c>
      <c r="X283" s="25">
        <v>2.7815615132924298</v>
      </c>
      <c r="Y283" s="25">
        <v>28563855.18</v>
      </c>
      <c r="Z283" s="25">
        <v>2.7815615132924298</v>
      </c>
      <c r="AA283" s="25">
        <v>28563855.18</v>
      </c>
      <c r="AB283" s="25">
        <v>2.7815615132924298</v>
      </c>
      <c r="AC283" s="25">
        <v>0</v>
      </c>
      <c r="AD283" s="25">
        <v>0</v>
      </c>
      <c r="AE283" s="25">
        <v>1.17</v>
      </c>
    </row>
    <row r="284" spans="1:31" x14ac:dyDescent="0.2">
      <c r="A284" s="38" t="s">
        <v>426</v>
      </c>
      <c r="B284" s="104" t="s">
        <v>74</v>
      </c>
      <c r="C284" s="25">
        <v>990000000</v>
      </c>
      <c r="D284" s="25">
        <v>0</v>
      </c>
      <c r="E284" s="25">
        <v>0</v>
      </c>
      <c r="F284" s="25">
        <v>100000000</v>
      </c>
      <c r="G284" s="25">
        <v>63100000</v>
      </c>
      <c r="H284" s="25">
        <v>1026900000</v>
      </c>
      <c r="I284" s="25">
        <v>1026900000</v>
      </c>
      <c r="J284" s="25">
        <v>1026900000</v>
      </c>
      <c r="K284" s="25">
        <v>998336144.82000005</v>
      </c>
      <c r="L284" s="25">
        <v>998336144.82000005</v>
      </c>
      <c r="M284" s="25">
        <v>998336144.82000005</v>
      </c>
      <c r="N284" s="25">
        <v>998336144.82000005</v>
      </c>
      <c r="O284" s="25">
        <v>998336144.82000005</v>
      </c>
      <c r="P284" s="25">
        <v>998336144.82000005</v>
      </c>
      <c r="Q284" s="25">
        <v>998336143.64999998</v>
      </c>
      <c r="R284" s="25">
        <v>998336143.64999998</v>
      </c>
      <c r="S284" s="25">
        <v>0</v>
      </c>
      <c r="T284" s="25">
        <v>0</v>
      </c>
      <c r="U284" s="25">
        <v>0</v>
      </c>
      <c r="V284" s="25">
        <v>0</v>
      </c>
      <c r="W284" s="25">
        <v>28563855.18</v>
      </c>
      <c r="X284" s="25">
        <v>2.7815615132924298</v>
      </c>
      <c r="Y284" s="25">
        <v>28563855.18</v>
      </c>
      <c r="Z284" s="25">
        <v>2.7815615132924298</v>
      </c>
      <c r="AA284" s="25">
        <v>28563855.18</v>
      </c>
      <c r="AB284" s="25">
        <v>2.7815615132924298</v>
      </c>
      <c r="AC284" s="25">
        <v>0</v>
      </c>
      <c r="AD284" s="25">
        <v>0</v>
      </c>
      <c r="AE284" s="25">
        <v>1.17</v>
      </c>
    </row>
    <row r="285" spans="1:31" x14ac:dyDescent="0.2">
      <c r="A285" s="38" t="s">
        <v>427</v>
      </c>
      <c r="B285" s="104" t="s">
        <v>428</v>
      </c>
      <c r="C285" s="25">
        <v>420000000</v>
      </c>
      <c r="D285" s="25">
        <v>0</v>
      </c>
      <c r="E285" s="25">
        <v>0</v>
      </c>
      <c r="F285" s="25">
        <v>260000000</v>
      </c>
      <c r="G285" s="25">
        <v>6400000</v>
      </c>
      <c r="H285" s="25">
        <v>673600000</v>
      </c>
      <c r="I285" s="25">
        <v>673600000</v>
      </c>
      <c r="J285" s="25">
        <v>673600000</v>
      </c>
      <c r="K285" s="25">
        <v>673588683</v>
      </c>
      <c r="L285" s="25">
        <v>673588683</v>
      </c>
      <c r="M285" s="25">
        <v>673588683</v>
      </c>
      <c r="N285" s="25">
        <v>673588683</v>
      </c>
      <c r="O285" s="25">
        <v>673588683</v>
      </c>
      <c r="P285" s="25">
        <v>673588683</v>
      </c>
      <c r="Q285" s="25">
        <v>673588683</v>
      </c>
      <c r="R285" s="25">
        <v>673588683</v>
      </c>
      <c r="S285" s="25">
        <v>0</v>
      </c>
      <c r="T285" s="25">
        <v>0</v>
      </c>
      <c r="U285" s="25">
        <v>0</v>
      </c>
      <c r="V285" s="25">
        <v>0</v>
      </c>
      <c r="W285" s="25">
        <v>11317</v>
      </c>
      <c r="X285" s="25">
        <v>1.68007719714964E-3</v>
      </c>
      <c r="Y285" s="25">
        <v>11317</v>
      </c>
      <c r="Z285" s="25">
        <v>1.68007719714964E-3</v>
      </c>
      <c r="AA285" s="25">
        <v>11317</v>
      </c>
      <c r="AB285" s="25">
        <v>1.68007719714964E-3</v>
      </c>
      <c r="AC285" s="25">
        <v>0</v>
      </c>
      <c r="AD285" s="25">
        <v>0</v>
      </c>
      <c r="AE285" s="25">
        <v>0</v>
      </c>
    </row>
    <row r="286" spans="1:31" x14ac:dyDescent="0.2">
      <c r="A286" s="38" t="s">
        <v>429</v>
      </c>
      <c r="B286" s="104" t="s">
        <v>74</v>
      </c>
      <c r="C286" s="25">
        <v>420000000</v>
      </c>
      <c r="D286" s="25">
        <v>0</v>
      </c>
      <c r="E286" s="25">
        <v>0</v>
      </c>
      <c r="F286" s="25">
        <v>260000000</v>
      </c>
      <c r="G286" s="25">
        <v>6400000</v>
      </c>
      <c r="H286" s="25">
        <v>673600000</v>
      </c>
      <c r="I286" s="25">
        <v>673600000</v>
      </c>
      <c r="J286" s="25">
        <v>673600000</v>
      </c>
      <c r="K286" s="25">
        <v>673588683</v>
      </c>
      <c r="L286" s="25">
        <v>673588683</v>
      </c>
      <c r="M286" s="25">
        <v>673588683</v>
      </c>
      <c r="N286" s="25">
        <v>673588683</v>
      </c>
      <c r="O286" s="25">
        <v>673588683</v>
      </c>
      <c r="P286" s="25">
        <v>673588683</v>
      </c>
      <c r="Q286" s="25">
        <v>673588683</v>
      </c>
      <c r="R286" s="25">
        <v>673588683</v>
      </c>
      <c r="S286" s="25">
        <v>0</v>
      </c>
      <c r="T286" s="25">
        <v>0</v>
      </c>
      <c r="U286" s="25">
        <v>0</v>
      </c>
      <c r="V286" s="25">
        <v>0</v>
      </c>
      <c r="W286" s="25">
        <v>11317</v>
      </c>
      <c r="X286" s="25">
        <v>1.68007719714964E-3</v>
      </c>
      <c r="Y286" s="25">
        <v>11317</v>
      </c>
      <c r="Z286" s="25">
        <v>1.68007719714964E-3</v>
      </c>
      <c r="AA286" s="25">
        <v>11317</v>
      </c>
      <c r="AB286" s="25">
        <v>1.68007719714964E-3</v>
      </c>
      <c r="AC286" s="25">
        <v>0</v>
      </c>
      <c r="AD286" s="25">
        <v>0</v>
      </c>
      <c r="AE286" s="25">
        <v>0</v>
      </c>
    </row>
    <row r="287" spans="1:31" x14ac:dyDescent="0.2">
      <c r="A287" s="38" t="s">
        <v>430</v>
      </c>
      <c r="B287" s="104" t="s">
        <v>431</v>
      </c>
      <c r="C287" s="25">
        <v>185000000</v>
      </c>
      <c r="D287" s="25">
        <v>0</v>
      </c>
      <c r="E287" s="25">
        <v>0</v>
      </c>
      <c r="F287" s="25">
        <v>62000000</v>
      </c>
      <c r="G287" s="25">
        <v>0</v>
      </c>
      <c r="H287" s="25">
        <v>247000000</v>
      </c>
      <c r="I287" s="25">
        <v>247000000</v>
      </c>
      <c r="J287" s="25">
        <v>247000000</v>
      </c>
      <c r="K287" s="25">
        <v>227582423.75</v>
      </c>
      <c r="L287" s="25">
        <v>227582423.75</v>
      </c>
      <c r="M287" s="25">
        <v>227582423.75</v>
      </c>
      <c r="N287" s="25">
        <v>227582423.75</v>
      </c>
      <c r="O287" s="25">
        <v>227582423.75</v>
      </c>
      <c r="P287" s="25">
        <v>227582423.75</v>
      </c>
      <c r="Q287" s="25">
        <v>222834334.75</v>
      </c>
      <c r="R287" s="25">
        <v>222834334.75</v>
      </c>
      <c r="S287" s="25">
        <v>0</v>
      </c>
      <c r="T287" s="25">
        <v>0</v>
      </c>
      <c r="U287" s="25">
        <v>0</v>
      </c>
      <c r="V287" s="25">
        <v>0</v>
      </c>
      <c r="W287" s="25">
        <v>19417576.25</v>
      </c>
      <c r="X287" s="25">
        <v>7.8613669028340087</v>
      </c>
      <c r="Y287" s="25">
        <v>19417576.25</v>
      </c>
      <c r="Z287" s="25">
        <v>7.8613669028340087</v>
      </c>
      <c r="AA287" s="25">
        <v>19417576.25</v>
      </c>
      <c r="AB287" s="25">
        <v>7.8613669028340087</v>
      </c>
      <c r="AC287" s="25">
        <v>0</v>
      </c>
      <c r="AD287" s="25">
        <v>0</v>
      </c>
      <c r="AE287" s="25">
        <v>4748089</v>
      </c>
    </row>
    <row r="288" spans="1:31" x14ac:dyDescent="0.2">
      <c r="A288" s="38" t="s">
        <v>432</v>
      </c>
      <c r="B288" s="104" t="s">
        <v>74</v>
      </c>
      <c r="C288" s="25">
        <v>185000000</v>
      </c>
      <c r="D288" s="25">
        <v>0</v>
      </c>
      <c r="E288" s="25">
        <v>0</v>
      </c>
      <c r="F288" s="25">
        <v>62000000</v>
      </c>
      <c r="G288" s="25">
        <v>0</v>
      </c>
      <c r="H288" s="25">
        <v>247000000</v>
      </c>
      <c r="I288" s="25">
        <v>247000000</v>
      </c>
      <c r="J288" s="25">
        <v>247000000</v>
      </c>
      <c r="K288" s="25">
        <v>227582423.75</v>
      </c>
      <c r="L288" s="25">
        <v>227582423.75</v>
      </c>
      <c r="M288" s="25">
        <v>227582423.75</v>
      </c>
      <c r="N288" s="25">
        <v>227582423.75</v>
      </c>
      <c r="O288" s="25">
        <v>227582423.75</v>
      </c>
      <c r="P288" s="25">
        <v>227582423.75</v>
      </c>
      <c r="Q288" s="25">
        <v>222834334.75</v>
      </c>
      <c r="R288" s="25">
        <v>222834334.75</v>
      </c>
      <c r="S288" s="25">
        <v>0</v>
      </c>
      <c r="T288" s="25">
        <v>0</v>
      </c>
      <c r="U288" s="25">
        <v>0</v>
      </c>
      <c r="V288" s="25">
        <v>0</v>
      </c>
      <c r="W288" s="25">
        <v>19417576.25</v>
      </c>
      <c r="X288" s="25">
        <v>7.8613669028340087</v>
      </c>
      <c r="Y288" s="25">
        <v>19417576.25</v>
      </c>
      <c r="Z288" s="25">
        <v>7.8613669028340087</v>
      </c>
      <c r="AA288" s="25">
        <v>19417576.25</v>
      </c>
      <c r="AB288" s="25">
        <v>7.8613669028340087</v>
      </c>
      <c r="AC288" s="25">
        <v>0</v>
      </c>
      <c r="AD288" s="25">
        <v>0</v>
      </c>
      <c r="AE288" s="25">
        <v>4748089</v>
      </c>
    </row>
    <row r="289" spans="1:31" x14ac:dyDescent="0.2">
      <c r="A289" s="38" t="s">
        <v>433</v>
      </c>
      <c r="B289" s="104" t="s">
        <v>434</v>
      </c>
      <c r="C289" s="25">
        <v>120000000</v>
      </c>
      <c r="D289" s="25">
        <v>0</v>
      </c>
      <c r="E289" s="25">
        <v>0</v>
      </c>
      <c r="F289" s="25">
        <v>0</v>
      </c>
      <c r="G289" s="25">
        <v>120000000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0</v>
      </c>
      <c r="P289" s="25">
        <v>0</v>
      </c>
      <c r="Q289" s="25">
        <v>0</v>
      </c>
      <c r="R289" s="25">
        <v>0</v>
      </c>
      <c r="S289" s="25">
        <v>0</v>
      </c>
      <c r="T289" s="25">
        <v>0</v>
      </c>
      <c r="U289" s="25">
        <v>0</v>
      </c>
      <c r="V289" s="25">
        <v>0</v>
      </c>
      <c r="W289" s="25">
        <v>0</v>
      </c>
      <c r="X289" s="25">
        <v>0</v>
      </c>
      <c r="Y289" s="25">
        <v>0</v>
      </c>
      <c r="Z289" s="25">
        <v>0</v>
      </c>
      <c r="AA289" s="25">
        <v>0</v>
      </c>
      <c r="AB289" s="25">
        <v>0</v>
      </c>
      <c r="AC289" s="25">
        <v>0</v>
      </c>
      <c r="AD289" s="25">
        <v>0</v>
      </c>
      <c r="AE289" s="25">
        <v>0</v>
      </c>
    </row>
    <row r="290" spans="1:31" x14ac:dyDescent="0.2">
      <c r="A290" s="38" t="s">
        <v>435</v>
      </c>
      <c r="B290" s="104" t="s">
        <v>74</v>
      </c>
      <c r="C290" s="25">
        <v>120000000</v>
      </c>
      <c r="D290" s="25">
        <v>0</v>
      </c>
      <c r="E290" s="25">
        <v>0</v>
      </c>
      <c r="F290" s="25">
        <v>0</v>
      </c>
      <c r="G290" s="25">
        <v>120000000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</row>
    <row r="291" spans="1:31" x14ac:dyDescent="0.2">
      <c r="A291" s="38" t="s">
        <v>436</v>
      </c>
      <c r="B291" s="104" t="s">
        <v>437</v>
      </c>
      <c r="C291" s="25">
        <v>85000000</v>
      </c>
      <c r="D291" s="25">
        <v>0</v>
      </c>
      <c r="E291" s="25">
        <v>0</v>
      </c>
      <c r="F291" s="25">
        <v>0</v>
      </c>
      <c r="G291" s="25">
        <v>54800000</v>
      </c>
      <c r="H291" s="25">
        <v>30200000</v>
      </c>
      <c r="I291" s="25">
        <v>30200000</v>
      </c>
      <c r="J291" s="25">
        <v>30200000</v>
      </c>
      <c r="K291" s="25">
        <v>29999400</v>
      </c>
      <c r="L291" s="25">
        <v>29999400</v>
      </c>
      <c r="M291" s="25">
        <v>29999400</v>
      </c>
      <c r="N291" s="25">
        <v>29999400</v>
      </c>
      <c r="O291" s="25">
        <v>29999400</v>
      </c>
      <c r="P291" s="25">
        <v>29999400</v>
      </c>
      <c r="Q291" s="25">
        <v>29999400</v>
      </c>
      <c r="R291" s="25">
        <v>29999400</v>
      </c>
      <c r="S291" s="25">
        <v>0</v>
      </c>
      <c r="T291" s="25">
        <v>0</v>
      </c>
      <c r="U291" s="25">
        <v>0</v>
      </c>
      <c r="V291" s="25">
        <v>0</v>
      </c>
      <c r="W291" s="25">
        <v>200600</v>
      </c>
      <c r="X291" s="25">
        <v>0.66423841059602606</v>
      </c>
      <c r="Y291" s="25">
        <v>200600</v>
      </c>
      <c r="Z291" s="25">
        <v>0.66423841059602606</v>
      </c>
      <c r="AA291" s="25">
        <v>200600</v>
      </c>
      <c r="AB291" s="25">
        <v>0.66423841059602606</v>
      </c>
      <c r="AC291" s="25">
        <v>0</v>
      </c>
      <c r="AD291" s="25">
        <v>0</v>
      </c>
      <c r="AE291" s="25">
        <v>0</v>
      </c>
    </row>
    <row r="292" spans="1:31" x14ac:dyDescent="0.2">
      <c r="A292" s="38" t="s">
        <v>438</v>
      </c>
      <c r="B292" s="104" t="s">
        <v>74</v>
      </c>
      <c r="C292" s="25">
        <v>85000000</v>
      </c>
      <c r="D292" s="25">
        <v>0</v>
      </c>
      <c r="E292" s="25">
        <v>0</v>
      </c>
      <c r="F292" s="25">
        <v>0</v>
      </c>
      <c r="G292" s="25">
        <v>54800000</v>
      </c>
      <c r="H292" s="25">
        <v>30200000</v>
      </c>
      <c r="I292" s="25">
        <v>30200000</v>
      </c>
      <c r="J292" s="25">
        <v>30200000</v>
      </c>
      <c r="K292" s="25">
        <v>29999400</v>
      </c>
      <c r="L292" s="25">
        <v>29999400</v>
      </c>
      <c r="M292" s="25">
        <v>29999400</v>
      </c>
      <c r="N292" s="25">
        <v>29999400</v>
      </c>
      <c r="O292" s="25">
        <v>29999400</v>
      </c>
      <c r="P292" s="25">
        <v>29999400</v>
      </c>
      <c r="Q292" s="25">
        <v>29999400</v>
      </c>
      <c r="R292" s="25">
        <v>29999400</v>
      </c>
      <c r="S292" s="25">
        <v>0</v>
      </c>
      <c r="T292" s="25">
        <v>0</v>
      </c>
      <c r="U292" s="25">
        <v>0</v>
      </c>
      <c r="V292" s="25">
        <v>0</v>
      </c>
      <c r="W292" s="25">
        <v>200600</v>
      </c>
      <c r="X292" s="25">
        <v>0.66423841059602606</v>
      </c>
      <c r="Y292" s="25">
        <v>200600</v>
      </c>
      <c r="Z292" s="25">
        <v>0.66423841059602606</v>
      </c>
      <c r="AA292" s="25">
        <v>200600</v>
      </c>
      <c r="AB292" s="25">
        <v>0.66423841059602606</v>
      </c>
      <c r="AC292" s="25">
        <v>0</v>
      </c>
      <c r="AD292" s="25">
        <v>0</v>
      </c>
      <c r="AE292" s="25">
        <v>0</v>
      </c>
    </row>
    <row r="293" spans="1:31" x14ac:dyDescent="0.2">
      <c r="A293" s="38" t="s">
        <v>439</v>
      </c>
      <c r="B293" s="104" t="s">
        <v>440</v>
      </c>
      <c r="C293" s="25">
        <v>68000000</v>
      </c>
      <c r="D293" s="25">
        <v>0</v>
      </c>
      <c r="E293" s="25">
        <v>0</v>
      </c>
      <c r="F293" s="25">
        <v>0</v>
      </c>
      <c r="G293" s="25">
        <v>68000000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25">
        <v>0</v>
      </c>
      <c r="AA293" s="25">
        <v>0</v>
      </c>
      <c r="AB293" s="25">
        <v>0</v>
      </c>
      <c r="AC293" s="25">
        <v>0</v>
      </c>
      <c r="AD293" s="25">
        <v>0</v>
      </c>
      <c r="AE293" s="25">
        <v>0</v>
      </c>
    </row>
    <row r="294" spans="1:31" x14ac:dyDescent="0.2">
      <c r="A294" s="38" t="s">
        <v>441</v>
      </c>
      <c r="B294" s="104" t="s">
        <v>74</v>
      </c>
      <c r="C294" s="25">
        <v>68000000</v>
      </c>
      <c r="D294" s="25">
        <v>0</v>
      </c>
      <c r="E294" s="25">
        <v>0</v>
      </c>
      <c r="F294" s="25">
        <v>0</v>
      </c>
      <c r="G294" s="25">
        <v>68000000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</row>
    <row r="295" spans="1:31" x14ac:dyDescent="0.2">
      <c r="A295" s="38" t="s">
        <v>442</v>
      </c>
      <c r="B295" s="104" t="s">
        <v>443</v>
      </c>
      <c r="C295" s="25">
        <v>2850000000</v>
      </c>
      <c r="D295" s="25">
        <v>0</v>
      </c>
      <c r="E295" s="25">
        <v>0</v>
      </c>
      <c r="F295" s="25">
        <v>1369272695</v>
      </c>
      <c r="G295" s="25">
        <v>173895346</v>
      </c>
      <c r="H295" s="25">
        <v>4045377349</v>
      </c>
      <c r="I295" s="25">
        <v>4045377349</v>
      </c>
      <c r="J295" s="25">
        <v>4045377349</v>
      </c>
      <c r="K295" s="25">
        <v>4022722668</v>
      </c>
      <c r="L295" s="25">
        <v>4022722668</v>
      </c>
      <c r="M295" s="25">
        <v>4022722668</v>
      </c>
      <c r="N295" s="25">
        <v>4022722668</v>
      </c>
      <c r="O295" s="25">
        <v>3916443876</v>
      </c>
      <c r="P295" s="25">
        <v>3916443876</v>
      </c>
      <c r="Q295" s="25">
        <v>3916443876</v>
      </c>
      <c r="R295" s="25">
        <v>3916443876</v>
      </c>
      <c r="S295" s="25">
        <v>0</v>
      </c>
      <c r="T295" s="25">
        <v>0</v>
      </c>
      <c r="U295" s="25">
        <v>0</v>
      </c>
      <c r="V295" s="25">
        <v>0</v>
      </c>
      <c r="W295" s="25">
        <v>22654681</v>
      </c>
      <c r="X295" s="25">
        <v>0.56001403690066509</v>
      </c>
      <c r="Y295" s="25">
        <v>22654681</v>
      </c>
      <c r="Z295" s="25">
        <v>0.56001403690066509</v>
      </c>
      <c r="AA295" s="25">
        <v>128933473</v>
      </c>
      <c r="AB295" s="25">
        <v>3.18718037593877</v>
      </c>
      <c r="AC295" s="25">
        <v>0</v>
      </c>
      <c r="AD295" s="25">
        <v>106278792</v>
      </c>
      <c r="AE295" s="25">
        <v>0</v>
      </c>
    </row>
    <row r="296" spans="1:31" x14ac:dyDescent="0.2">
      <c r="A296" s="38" t="s">
        <v>444</v>
      </c>
      <c r="B296" s="104" t="s">
        <v>74</v>
      </c>
      <c r="C296" s="25">
        <v>2850000000</v>
      </c>
      <c r="D296" s="25">
        <v>0</v>
      </c>
      <c r="E296" s="25">
        <v>0</v>
      </c>
      <c r="F296" s="25">
        <v>1369272695</v>
      </c>
      <c r="G296" s="25">
        <v>173895346</v>
      </c>
      <c r="H296" s="25">
        <v>4045377349</v>
      </c>
      <c r="I296" s="25">
        <v>4045377349</v>
      </c>
      <c r="J296" s="25">
        <v>4045377349</v>
      </c>
      <c r="K296" s="25">
        <v>4022722668</v>
      </c>
      <c r="L296" s="25">
        <v>4022722668</v>
      </c>
      <c r="M296" s="25">
        <v>4022722668</v>
      </c>
      <c r="N296" s="25">
        <v>4022722668</v>
      </c>
      <c r="O296" s="25">
        <v>3916443876</v>
      </c>
      <c r="P296" s="25">
        <v>3916443876</v>
      </c>
      <c r="Q296" s="25">
        <v>3916443876</v>
      </c>
      <c r="R296" s="25">
        <v>3916443876</v>
      </c>
      <c r="S296" s="25">
        <v>0</v>
      </c>
      <c r="T296" s="25">
        <v>0</v>
      </c>
      <c r="U296" s="25">
        <v>0</v>
      </c>
      <c r="V296" s="25">
        <v>0</v>
      </c>
      <c r="W296" s="25">
        <v>22654681</v>
      </c>
      <c r="X296" s="25">
        <v>0.56001403690066509</v>
      </c>
      <c r="Y296" s="25">
        <v>22654681</v>
      </c>
      <c r="Z296" s="25">
        <v>0.56001403690066509</v>
      </c>
      <c r="AA296" s="25">
        <v>128933473</v>
      </c>
      <c r="AB296" s="25">
        <v>3.18718037593877</v>
      </c>
      <c r="AC296" s="25">
        <v>0</v>
      </c>
      <c r="AD296" s="25">
        <v>106278792</v>
      </c>
      <c r="AE296" s="25">
        <v>0</v>
      </c>
    </row>
    <row r="297" spans="1:31" x14ac:dyDescent="0.2">
      <c r="A297" s="38" t="s">
        <v>445</v>
      </c>
      <c r="B297" s="104" t="s">
        <v>446</v>
      </c>
      <c r="C297" s="25">
        <v>310000000</v>
      </c>
      <c r="D297" s="25">
        <v>0</v>
      </c>
      <c r="E297" s="25">
        <v>0</v>
      </c>
      <c r="F297" s="25">
        <v>80500000</v>
      </c>
      <c r="G297" s="25">
        <v>20826160</v>
      </c>
      <c r="H297" s="25">
        <v>369673840</v>
      </c>
      <c r="I297" s="25">
        <v>369673840</v>
      </c>
      <c r="J297" s="25">
        <v>369673840</v>
      </c>
      <c r="K297" s="25">
        <v>358433284</v>
      </c>
      <c r="L297" s="25">
        <v>358433284</v>
      </c>
      <c r="M297" s="25">
        <v>358433284</v>
      </c>
      <c r="N297" s="25">
        <v>358433284</v>
      </c>
      <c r="O297" s="25">
        <v>358433284</v>
      </c>
      <c r="P297" s="25">
        <v>358433284</v>
      </c>
      <c r="Q297" s="25">
        <v>358433284</v>
      </c>
      <c r="R297" s="25">
        <v>358433284</v>
      </c>
      <c r="S297" s="25">
        <v>0</v>
      </c>
      <c r="T297" s="25">
        <v>0</v>
      </c>
      <c r="U297" s="25">
        <v>0</v>
      </c>
      <c r="V297" s="25">
        <v>0</v>
      </c>
      <c r="W297" s="25">
        <v>11240556</v>
      </c>
      <c r="X297" s="25">
        <v>3.0406684984796297</v>
      </c>
      <c r="Y297" s="25">
        <v>11240556</v>
      </c>
      <c r="Z297" s="25">
        <v>3.0406684984796297</v>
      </c>
      <c r="AA297" s="25">
        <v>11240556</v>
      </c>
      <c r="AB297" s="25">
        <v>3.0406684984796297</v>
      </c>
      <c r="AC297" s="25">
        <v>0</v>
      </c>
      <c r="AD297" s="25">
        <v>0</v>
      </c>
      <c r="AE297" s="25">
        <v>0</v>
      </c>
    </row>
    <row r="298" spans="1:31" x14ac:dyDescent="0.2">
      <c r="A298" s="38" t="s">
        <v>447</v>
      </c>
      <c r="B298" s="104" t="s">
        <v>74</v>
      </c>
      <c r="C298" s="25">
        <v>310000000</v>
      </c>
      <c r="D298" s="25">
        <v>0</v>
      </c>
      <c r="E298" s="25">
        <v>0</v>
      </c>
      <c r="F298" s="25">
        <v>80500000</v>
      </c>
      <c r="G298" s="25">
        <v>20826160</v>
      </c>
      <c r="H298" s="25">
        <v>369673840</v>
      </c>
      <c r="I298" s="25">
        <v>369673840</v>
      </c>
      <c r="J298" s="25">
        <v>369673840</v>
      </c>
      <c r="K298" s="25">
        <v>358433284</v>
      </c>
      <c r="L298" s="25">
        <v>358433284</v>
      </c>
      <c r="M298" s="25">
        <v>358433284</v>
      </c>
      <c r="N298" s="25">
        <v>358433284</v>
      </c>
      <c r="O298" s="25">
        <v>358433284</v>
      </c>
      <c r="P298" s="25">
        <v>358433284</v>
      </c>
      <c r="Q298" s="25">
        <v>358433284</v>
      </c>
      <c r="R298" s="25">
        <v>358433284</v>
      </c>
      <c r="S298" s="25">
        <v>0</v>
      </c>
      <c r="T298" s="25">
        <v>0</v>
      </c>
      <c r="U298" s="25">
        <v>0</v>
      </c>
      <c r="V298" s="25">
        <v>0</v>
      </c>
      <c r="W298" s="25">
        <v>11240556</v>
      </c>
      <c r="X298" s="25">
        <v>3.0406684984796297</v>
      </c>
      <c r="Y298" s="25">
        <v>11240556</v>
      </c>
      <c r="Z298" s="25">
        <v>3.0406684984796297</v>
      </c>
      <c r="AA298" s="25">
        <v>11240556</v>
      </c>
      <c r="AB298" s="25">
        <v>3.0406684984796297</v>
      </c>
      <c r="AC298" s="25">
        <v>0</v>
      </c>
      <c r="AD298" s="25">
        <v>0</v>
      </c>
      <c r="AE298" s="25">
        <v>0</v>
      </c>
    </row>
    <row r="299" spans="1:31" x14ac:dyDescent="0.2">
      <c r="A299" s="38" t="s">
        <v>448</v>
      </c>
      <c r="B299" s="104" t="s">
        <v>449</v>
      </c>
      <c r="C299" s="25">
        <v>340000000</v>
      </c>
      <c r="D299" s="25">
        <v>0</v>
      </c>
      <c r="E299" s="25">
        <v>0</v>
      </c>
      <c r="F299" s="25">
        <v>135000000</v>
      </c>
      <c r="G299" s="25">
        <v>21591120</v>
      </c>
      <c r="H299" s="25">
        <v>453408880</v>
      </c>
      <c r="I299" s="25">
        <v>453408880</v>
      </c>
      <c r="J299" s="25">
        <v>453408880</v>
      </c>
      <c r="K299" s="25">
        <v>440605299</v>
      </c>
      <c r="L299" s="25">
        <v>440605299</v>
      </c>
      <c r="M299" s="25">
        <v>440605299</v>
      </c>
      <c r="N299" s="25">
        <v>440605299</v>
      </c>
      <c r="O299" s="25">
        <v>411804189</v>
      </c>
      <c r="P299" s="25">
        <v>411804189</v>
      </c>
      <c r="Q299" s="25">
        <v>411804189</v>
      </c>
      <c r="R299" s="25">
        <v>411804189</v>
      </c>
      <c r="S299" s="25">
        <v>0</v>
      </c>
      <c r="T299" s="25">
        <v>0</v>
      </c>
      <c r="U299" s="25">
        <v>0</v>
      </c>
      <c r="V299" s="25">
        <v>0</v>
      </c>
      <c r="W299" s="25">
        <v>12803581</v>
      </c>
      <c r="X299" s="25">
        <v>2.8238487521461901</v>
      </c>
      <c r="Y299" s="25">
        <v>12803581</v>
      </c>
      <c r="Z299" s="25">
        <v>2.8238487521461901</v>
      </c>
      <c r="AA299" s="25">
        <v>41604691</v>
      </c>
      <c r="AB299" s="25">
        <v>9.1759762181984605</v>
      </c>
      <c r="AC299" s="25">
        <v>0</v>
      </c>
      <c r="AD299" s="25">
        <v>28801110</v>
      </c>
      <c r="AE299" s="25">
        <v>0</v>
      </c>
    </row>
    <row r="300" spans="1:31" x14ac:dyDescent="0.2">
      <c r="A300" s="38" t="s">
        <v>450</v>
      </c>
      <c r="B300" s="104" t="s">
        <v>74</v>
      </c>
      <c r="C300" s="25">
        <v>340000000</v>
      </c>
      <c r="D300" s="25">
        <v>0</v>
      </c>
      <c r="E300" s="25">
        <v>0</v>
      </c>
      <c r="F300" s="25">
        <v>135000000</v>
      </c>
      <c r="G300" s="25">
        <v>21591120</v>
      </c>
      <c r="H300" s="25">
        <v>453408880</v>
      </c>
      <c r="I300" s="25">
        <v>453408880</v>
      </c>
      <c r="J300" s="25">
        <v>453408880</v>
      </c>
      <c r="K300" s="25">
        <v>440605299</v>
      </c>
      <c r="L300" s="25">
        <v>440605299</v>
      </c>
      <c r="M300" s="25">
        <v>440605299</v>
      </c>
      <c r="N300" s="25">
        <v>440605299</v>
      </c>
      <c r="O300" s="25">
        <v>411804189</v>
      </c>
      <c r="P300" s="25">
        <v>411804189</v>
      </c>
      <c r="Q300" s="25">
        <v>411804189</v>
      </c>
      <c r="R300" s="25">
        <v>411804189</v>
      </c>
      <c r="S300" s="25">
        <v>0</v>
      </c>
      <c r="T300" s="25">
        <v>0</v>
      </c>
      <c r="U300" s="25">
        <v>0</v>
      </c>
      <c r="V300" s="25">
        <v>0</v>
      </c>
      <c r="W300" s="25">
        <v>12803581</v>
      </c>
      <c r="X300" s="25">
        <v>2.8238487521461901</v>
      </c>
      <c r="Y300" s="25">
        <v>12803581</v>
      </c>
      <c r="Z300" s="25">
        <v>2.8238487521461901</v>
      </c>
      <c r="AA300" s="25">
        <v>41604691</v>
      </c>
      <c r="AB300" s="25">
        <v>9.1759762181984605</v>
      </c>
      <c r="AC300" s="25">
        <v>0</v>
      </c>
      <c r="AD300" s="25">
        <v>28801110</v>
      </c>
      <c r="AE300" s="25">
        <v>0</v>
      </c>
    </row>
    <row r="301" spans="1:31" x14ac:dyDescent="0.2">
      <c r="A301" s="38" t="s">
        <v>451</v>
      </c>
      <c r="B301" s="104" t="s">
        <v>452</v>
      </c>
      <c r="C301" s="25">
        <v>60000000</v>
      </c>
      <c r="D301" s="25">
        <v>0</v>
      </c>
      <c r="E301" s="25">
        <v>0</v>
      </c>
      <c r="F301" s="25">
        <v>0</v>
      </c>
      <c r="G301" s="25">
        <v>47000000</v>
      </c>
      <c r="H301" s="25">
        <v>13000000</v>
      </c>
      <c r="I301" s="25">
        <v>13000000</v>
      </c>
      <c r="J301" s="25">
        <v>13000000</v>
      </c>
      <c r="K301" s="25">
        <v>12998320</v>
      </c>
      <c r="L301" s="25">
        <v>12998320</v>
      </c>
      <c r="M301" s="25">
        <v>12998320</v>
      </c>
      <c r="N301" s="25">
        <v>12998320</v>
      </c>
      <c r="O301" s="25">
        <v>12998320</v>
      </c>
      <c r="P301" s="25">
        <v>12998320</v>
      </c>
      <c r="Q301" s="25">
        <v>12998320</v>
      </c>
      <c r="R301" s="25">
        <v>12998320</v>
      </c>
      <c r="S301" s="25">
        <v>0</v>
      </c>
      <c r="T301" s="25">
        <v>0</v>
      </c>
      <c r="U301" s="25">
        <v>0</v>
      </c>
      <c r="V301" s="25">
        <v>0</v>
      </c>
      <c r="W301" s="25">
        <v>1680</v>
      </c>
      <c r="X301" s="25">
        <v>1.29230769230769E-2</v>
      </c>
      <c r="Y301" s="25">
        <v>1680</v>
      </c>
      <c r="Z301" s="25">
        <v>1.29230769230769E-2</v>
      </c>
      <c r="AA301" s="25">
        <v>1680</v>
      </c>
      <c r="AB301" s="25">
        <v>1.29230769230769E-2</v>
      </c>
      <c r="AC301" s="25">
        <v>0</v>
      </c>
      <c r="AD301" s="25">
        <v>0</v>
      </c>
      <c r="AE301" s="25">
        <v>0</v>
      </c>
    </row>
    <row r="302" spans="1:31" x14ac:dyDescent="0.2">
      <c r="A302" s="38" t="s">
        <v>453</v>
      </c>
      <c r="B302" s="104" t="s">
        <v>74</v>
      </c>
      <c r="C302" s="25">
        <v>60000000</v>
      </c>
      <c r="D302" s="25">
        <v>0</v>
      </c>
      <c r="E302" s="25">
        <v>0</v>
      </c>
      <c r="F302" s="25">
        <v>0</v>
      </c>
      <c r="G302" s="25">
        <v>47000000</v>
      </c>
      <c r="H302" s="25">
        <v>13000000</v>
      </c>
      <c r="I302" s="25">
        <v>13000000</v>
      </c>
      <c r="J302" s="25">
        <v>13000000</v>
      </c>
      <c r="K302" s="25">
        <v>12998320</v>
      </c>
      <c r="L302" s="25">
        <v>12998320</v>
      </c>
      <c r="M302" s="25">
        <v>12998320</v>
      </c>
      <c r="N302" s="25">
        <v>12998320</v>
      </c>
      <c r="O302" s="25">
        <v>12998320</v>
      </c>
      <c r="P302" s="25">
        <v>12998320</v>
      </c>
      <c r="Q302" s="25">
        <v>12998320</v>
      </c>
      <c r="R302" s="25">
        <v>12998320</v>
      </c>
      <c r="S302" s="25">
        <v>0</v>
      </c>
      <c r="T302" s="25">
        <v>0</v>
      </c>
      <c r="U302" s="25">
        <v>0</v>
      </c>
      <c r="V302" s="25">
        <v>0</v>
      </c>
      <c r="W302" s="25">
        <v>1680</v>
      </c>
      <c r="X302" s="25">
        <v>1.29230769230769E-2</v>
      </c>
      <c r="Y302" s="25">
        <v>1680</v>
      </c>
      <c r="Z302" s="25">
        <v>1.29230769230769E-2</v>
      </c>
      <c r="AA302" s="25">
        <v>1680</v>
      </c>
      <c r="AB302" s="25">
        <v>1.29230769230769E-2</v>
      </c>
      <c r="AC302" s="25">
        <v>0</v>
      </c>
      <c r="AD302" s="25">
        <v>0</v>
      </c>
      <c r="AE302" s="25">
        <v>0</v>
      </c>
    </row>
    <row r="303" spans="1:31" x14ac:dyDescent="0.2">
      <c r="A303" s="38" t="s">
        <v>454</v>
      </c>
      <c r="B303" s="104" t="s">
        <v>455</v>
      </c>
      <c r="C303" s="25">
        <v>9461500000</v>
      </c>
      <c r="D303" s="25">
        <v>0</v>
      </c>
      <c r="E303" s="25">
        <v>0</v>
      </c>
      <c r="F303" s="25">
        <v>910000000</v>
      </c>
      <c r="G303" s="25">
        <v>3821113495</v>
      </c>
      <c r="H303" s="25">
        <v>6550386505</v>
      </c>
      <c r="I303" s="25">
        <v>6550386505</v>
      </c>
      <c r="J303" s="25">
        <v>6550386505</v>
      </c>
      <c r="K303" s="25">
        <v>6549336122</v>
      </c>
      <c r="L303" s="25">
        <v>6549336122</v>
      </c>
      <c r="M303" s="25">
        <v>6549336122</v>
      </c>
      <c r="N303" s="25">
        <v>6549336122</v>
      </c>
      <c r="O303" s="25">
        <v>6368345730</v>
      </c>
      <c r="P303" s="25">
        <v>6368345730</v>
      </c>
      <c r="Q303" s="25">
        <v>6368345730</v>
      </c>
      <c r="R303" s="25">
        <v>6368345730</v>
      </c>
      <c r="S303" s="25">
        <v>0</v>
      </c>
      <c r="T303" s="25">
        <v>0</v>
      </c>
      <c r="U303" s="25">
        <v>0</v>
      </c>
      <c r="V303" s="25">
        <v>0</v>
      </c>
      <c r="W303" s="25">
        <v>1050383</v>
      </c>
      <c r="X303" s="25">
        <v>1.6035435454048799E-2</v>
      </c>
      <c r="Y303" s="25">
        <v>1050383</v>
      </c>
      <c r="Z303" s="25">
        <v>1.6035435454048799E-2</v>
      </c>
      <c r="AA303" s="25">
        <v>182040775</v>
      </c>
      <c r="AB303" s="25">
        <v>2.7790844839620701</v>
      </c>
      <c r="AC303" s="25">
        <v>0</v>
      </c>
      <c r="AD303" s="25">
        <v>180990392</v>
      </c>
      <c r="AE303" s="25">
        <v>0</v>
      </c>
    </row>
    <row r="304" spans="1:31" x14ac:dyDescent="0.2">
      <c r="A304" s="38" t="s">
        <v>456</v>
      </c>
      <c r="B304" s="104" t="s">
        <v>74</v>
      </c>
      <c r="C304" s="25">
        <v>9461500000</v>
      </c>
      <c r="D304" s="25">
        <v>0</v>
      </c>
      <c r="E304" s="25">
        <v>0</v>
      </c>
      <c r="F304" s="25">
        <v>910000000</v>
      </c>
      <c r="G304" s="25">
        <v>3821113495</v>
      </c>
      <c r="H304" s="25">
        <v>6550386505</v>
      </c>
      <c r="I304" s="25">
        <v>6550386505</v>
      </c>
      <c r="J304" s="25">
        <v>6550386505</v>
      </c>
      <c r="K304" s="25">
        <v>6549336122</v>
      </c>
      <c r="L304" s="25">
        <v>6549336122</v>
      </c>
      <c r="M304" s="25">
        <v>6549336122</v>
      </c>
      <c r="N304" s="25">
        <v>6549336122</v>
      </c>
      <c r="O304" s="25">
        <v>6368345730</v>
      </c>
      <c r="P304" s="25">
        <v>6368345730</v>
      </c>
      <c r="Q304" s="25">
        <v>6368345730</v>
      </c>
      <c r="R304" s="25">
        <v>6368345730</v>
      </c>
      <c r="S304" s="25">
        <v>0</v>
      </c>
      <c r="T304" s="25">
        <v>0</v>
      </c>
      <c r="U304" s="25">
        <v>0</v>
      </c>
      <c r="V304" s="25">
        <v>0</v>
      </c>
      <c r="W304" s="25">
        <v>1050383</v>
      </c>
      <c r="X304" s="25">
        <v>1.6035435454048799E-2</v>
      </c>
      <c r="Y304" s="25">
        <v>1050383</v>
      </c>
      <c r="Z304" s="25">
        <v>1.6035435454048799E-2</v>
      </c>
      <c r="AA304" s="25">
        <v>182040775</v>
      </c>
      <c r="AB304" s="25">
        <v>2.7790844839620701</v>
      </c>
      <c r="AC304" s="25">
        <v>0</v>
      </c>
      <c r="AD304" s="25">
        <v>180990392</v>
      </c>
      <c r="AE304" s="25">
        <v>0</v>
      </c>
    </row>
    <row r="305" spans="1:31" x14ac:dyDescent="0.2">
      <c r="A305" s="38" t="s">
        <v>457</v>
      </c>
      <c r="B305" s="104" t="s">
        <v>458</v>
      </c>
      <c r="C305" s="25">
        <v>27000000</v>
      </c>
      <c r="D305" s="25">
        <v>0</v>
      </c>
      <c r="E305" s="25">
        <v>0</v>
      </c>
      <c r="F305" s="25">
        <v>0</v>
      </c>
      <c r="G305" s="25">
        <v>0</v>
      </c>
      <c r="H305" s="25">
        <v>27000000</v>
      </c>
      <c r="I305" s="25">
        <v>27000000</v>
      </c>
      <c r="J305" s="25">
        <v>27000000</v>
      </c>
      <c r="K305" s="25">
        <v>13199493</v>
      </c>
      <c r="L305" s="25">
        <v>13199493</v>
      </c>
      <c r="M305" s="25">
        <v>13199493</v>
      </c>
      <c r="N305" s="25">
        <v>13199493</v>
      </c>
      <c r="O305" s="25">
        <v>13199493</v>
      </c>
      <c r="P305" s="25">
        <v>13199493</v>
      </c>
      <c r="Q305" s="25">
        <v>13199493</v>
      </c>
      <c r="R305" s="25">
        <v>13199493</v>
      </c>
      <c r="S305" s="25">
        <v>0</v>
      </c>
      <c r="T305" s="25">
        <v>0</v>
      </c>
      <c r="U305" s="25">
        <v>0</v>
      </c>
      <c r="V305" s="25">
        <v>0</v>
      </c>
      <c r="W305" s="25">
        <v>13800507</v>
      </c>
      <c r="X305" s="25">
        <v>51.112988888888893</v>
      </c>
      <c r="Y305" s="25">
        <v>13800507</v>
      </c>
      <c r="Z305" s="25">
        <v>51.112988888888893</v>
      </c>
      <c r="AA305" s="25">
        <v>13800507</v>
      </c>
      <c r="AB305" s="25">
        <v>51.112988888888893</v>
      </c>
      <c r="AC305" s="25">
        <v>0</v>
      </c>
      <c r="AD305" s="25">
        <v>0</v>
      </c>
      <c r="AE305" s="25">
        <v>0</v>
      </c>
    </row>
    <row r="306" spans="1:31" x14ac:dyDescent="0.2">
      <c r="A306" s="38" t="s">
        <v>459</v>
      </c>
      <c r="B306" s="104" t="s">
        <v>74</v>
      </c>
      <c r="C306" s="25">
        <v>27000000</v>
      </c>
      <c r="D306" s="25">
        <v>0</v>
      </c>
      <c r="E306" s="25">
        <v>0</v>
      </c>
      <c r="F306" s="25">
        <v>0</v>
      </c>
      <c r="G306" s="25">
        <v>0</v>
      </c>
      <c r="H306" s="25">
        <v>27000000</v>
      </c>
      <c r="I306" s="25">
        <v>27000000</v>
      </c>
      <c r="J306" s="25">
        <v>27000000</v>
      </c>
      <c r="K306" s="25">
        <v>13199493</v>
      </c>
      <c r="L306" s="25">
        <v>13199493</v>
      </c>
      <c r="M306" s="25">
        <v>13199493</v>
      </c>
      <c r="N306" s="25">
        <v>13199493</v>
      </c>
      <c r="O306" s="25">
        <v>13199493</v>
      </c>
      <c r="P306" s="25">
        <v>13199493</v>
      </c>
      <c r="Q306" s="25">
        <v>13199493</v>
      </c>
      <c r="R306" s="25">
        <v>13199493</v>
      </c>
      <c r="S306" s="25">
        <v>0</v>
      </c>
      <c r="T306" s="25">
        <v>0</v>
      </c>
      <c r="U306" s="25">
        <v>0</v>
      </c>
      <c r="V306" s="25">
        <v>0</v>
      </c>
      <c r="W306" s="25">
        <v>13800507</v>
      </c>
      <c r="X306" s="25">
        <v>51.112988888888893</v>
      </c>
      <c r="Y306" s="25">
        <v>13800507</v>
      </c>
      <c r="Z306" s="25">
        <v>51.112988888888893</v>
      </c>
      <c r="AA306" s="25">
        <v>13800507</v>
      </c>
      <c r="AB306" s="25">
        <v>51.112988888888893</v>
      </c>
      <c r="AC306" s="25">
        <v>0</v>
      </c>
      <c r="AD306" s="25">
        <v>0</v>
      </c>
      <c r="AE306" s="25">
        <v>0</v>
      </c>
    </row>
    <row r="307" spans="1:31" x14ac:dyDescent="0.2">
      <c r="A307" s="38" t="s">
        <v>460</v>
      </c>
      <c r="B307" s="104" t="s">
        <v>461</v>
      </c>
      <c r="C307" s="25">
        <v>15000000</v>
      </c>
      <c r="D307" s="25">
        <v>0</v>
      </c>
      <c r="E307" s="25">
        <v>0</v>
      </c>
      <c r="F307" s="25">
        <v>0</v>
      </c>
      <c r="G307" s="25">
        <v>15000000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</row>
    <row r="308" spans="1:31" x14ac:dyDescent="0.2">
      <c r="A308" s="38" t="s">
        <v>462</v>
      </c>
      <c r="B308" s="104" t="s">
        <v>74</v>
      </c>
      <c r="C308" s="25">
        <v>15000000</v>
      </c>
      <c r="D308" s="25">
        <v>0</v>
      </c>
      <c r="E308" s="25">
        <v>0</v>
      </c>
      <c r="F308" s="25">
        <v>0</v>
      </c>
      <c r="G308" s="25">
        <v>15000000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</row>
    <row r="309" spans="1:31" x14ac:dyDescent="0.2">
      <c r="A309" s="38" t="s">
        <v>463</v>
      </c>
      <c r="B309" s="104" t="s">
        <v>464</v>
      </c>
      <c r="C309" s="25">
        <v>4000000</v>
      </c>
      <c r="D309" s="25">
        <v>0</v>
      </c>
      <c r="E309" s="25">
        <v>0</v>
      </c>
      <c r="F309" s="25">
        <v>0</v>
      </c>
      <c r="G309" s="25">
        <v>4000000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0</v>
      </c>
      <c r="X309" s="25">
        <v>0</v>
      </c>
      <c r="Y309" s="25">
        <v>0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</row>
    <row r="310" spans="1:31" x14ac:dyDescent="0.2">
      <c r="A310" s="38" t="s">
        <v>465</v>
      </c>
      <c r="B310" s="104" t="s">
        <v>74</v>
      </c>
      <c r="C310" s="25">
        <v>4000000</v>
      </c>
      <c r="D310" s="25">
        <v>0</v>
      </c>
      <c r="E310" s="25">
        <v>0</v>
      </c>
      <c r="F310" s="25">
        <v>0</v>
      </c>
      <c r="G310" s="25">
        <v>4000000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</v>
      </c>
      <c r="Z310" s="25">
        <v>0</v>
      </c>
      <c r="AA310" s="25">
        <v>0</v>
      </c>
      <c r="AB310" s="25">
        <v>0</v>
      </c>
      <c r="AC310" s="25">
        <v>0</v>
      </c>
      <c r="AD310" s="25">
        <v>0</v>
      </c>
      <c r="AE310" s="25">
        <v>0</v>
      </c>
    </row>
    <row r="311" spans="1:31" x14ac:dyDescent="0.2">
      <c r="A311" s="38" t="s">
        <v>466</v>
      </c>
      <c r="B311" s="104" t="s">
        <v>467</v>
      </c>
      <c r="C311" s="25">
        <v>40000000</v>
      </c>
      <c r="D311" s="25">
        <v>0</v>
      </c>
      <c r="E311" s="25">
        <v>0</v>
      </c>
      <c r="F311" s="25">
        <v>0</v>
      </c>
      <c r="G311" s="25">
        <v>13000000</v>
      </c>
      <c r="H311" s="25">
        <v>27000000</v>
      </c>
      <c r="I311" s="25">
        <v>27000000</v>
      </c>
      <c r="J311" s="25">
        <v>27000000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27000000</v>
      </c>
      <c r="X311" s="25">
        <v>100</v>
      </c>
      <c r="Y311" s="25">
        <v>27000000</v>
      </c>
      <c r="Z311" s="25">
        <v>100</v>
      </c>
      <c r="AA311" s="25">
        <v>27000000</v>
      </c>
      <c r="AB311" s="25">
        <v>100</v>
      </c>
      <c r="AC311" s="25">
        <v>0</v>
      </c>
      <c r="AD311" s="25">
        <v>0</v>
      </c>
      <c r="AE311" s="25">
        <v>0</v>
      </c>
    </row>
    <row r="312" spans="1:31" x14ac:dyDescent="0.2">
      <c r="A312" s="38" t="s">
        <v>468</v>
      </c>
      <c r="B312" s="104" t="s">
        <v>74</v>
      </c>
      <c r="C312" s="25">
        <v>40000000</v>
      </c>
      <c r="D312" s="25">
        <v>0</v>
      </c>
      <c r="E312" s="25">
        <v>0</v>
      </c>
      <c r="F312" s="25">
        <v>0</v>
      </c>
      <c r="G312" s="25">
        <v>13000000</v>
      </c>
      <c r="H312" s="25">
        <v>27000000</v>
      </c>
      <c r="I312" s="25">
        <v>27000000</v>
      </c>
      <c r="J312" s="25">
        <v>27000000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5">
        <v>27000000</v>
      </c>
      <c r="X312" s="25">
        <v>100</v>
      </c>
      <c r="Y312" s="25">
        <v>27000000</v>
      </c>
      <c r="Z312" s="25">
        <v>100</v>
      </c>
      <c r="AA312" s="25">
        <v>27000000</v>
      </c>
      <c r="AB312" s="25">
        <v>100</v>
      </c>
      <c r="AC312" s="25">
        <v>0</v>
      </c>
      <c r="AD312" s="25">
        <v>0</v>
      </c>
      <c r="AE312" s="25">
        <v>0</v>
      </c>
    </row>
    <row r="313" spans="1:31" x14ac:dyDescent="0.2">
      <c r="A313" s="38" t="s">
        <v>469</v>
      </c>
      <c r="B313" s="104" t="s">
        <v>470</v>
      </c>
      <c r="C313" s="25">
        <v>200000000</v>
      </c>
      <c r="D313" s="25">
        <v>0</v>
      </c>
      <c r="E313" s="25">
        <v>0</v>
      </c>
      <c r="F313" s="25">
        <v>130000000</v>
      </c>
      <c r="G313" s="25">
        <v>32595308</v>
      </c>
      <c r="H313" s="25">
        <v>297404692</v>
      </c>
      <c r="I313" s="25">
        <v>297404692</v>
      </c>
      <c r="J313" s="25">
        <v>297404692</v>
      </c>
      <c r="K313" s="25">
        <v>264643068</v>
      </c>
      <c r="L313" s="25">
        <v>264643068</v>
      </c>
      <c r="M313" s="25">
        <v>264643068</v>
      </c>
      <c r="N313" s="25">
        <v>264643068</v>
      </c>
      <c r="O313" s="25">
        <v>264643068</v>
      </c>
      <c r="P313" s="25">
        <v>264643068</v>
      </c>
      <c r="Q313" s="25">
        <v>264643068</v>
      </c>
      <c r="R313" s="25">
        <v>264643068</v>
      </c>
      <c r="S313" s="25">
        <v>0</v>
      </c>
      <c r="T313" s="25">
        <v>0</v>
      </c>
      <c r="U313" s="25">
        <v>0</v>
      </c>
      <c r="V313" s="25">
        <v>0</v>
      </c>
      <c r="W313" s="25">
        <v>32761624</v>
      </c>
      <c r="X313" s="25">
        <v>11.0158396559527</v>
      </c>
      <c r="Y313" s="25">
        <v>32761624</v>
      </c>
      <c r="Z313" s="25">
        <v>11.0158396559527</v>
      </c>
      <c r="AA313" s="25">
        <v>32761624</v>
      </c>
      <c r="AB313" s="25">
        <v>11.0158396559527</v>
      </c>
      <c r="AC313" s="25">
        <v>0</v>
      </c>
      <c r="AD313" s="25">
        <v>0</v>
      </c>
      <c r="AE313" s="25">
        <v>0</v>
      </c>
    </row>
    <row r="314" spans="1:31" x14ac:dyDescent="0.2">
      <c r="A314" s="38" t="s">
        <v>471</v>
      </c>
      <c r="B314" s="104" t="s">
        <v>74</v>
      </c>
      <c r="C314" s="25">
        <v>200000000</v>
      </c>
      <c r="D314" s="25">
        <v>0</v>
      </c>
      <c r="E314" s="25">
        <v>0</v>
      </c>
      <c r="F314" s="25">
        <v>130000000</v>
      </c>
      <c r="G314" s="25">
        <v>32595308</v>
      </c>
      <c r="H314" s="25">
        <v>297404692</v>
      </c>
      <c r="I314" s="25">
        <v>297404692</v>
      </c>
      <c r="J314" s="25">
        <v>297404692</v>
      </c>
      <c r="K314" s="25">
        <v>264643068</v>
      </c>
      <c r="L314" s="25">
        <v>264643068</v>
      </c>
      <c r="M314" s="25">
        <v>264643068</v>
      </c>
      <c r="N314" s="25">
        <v>264643068</v>
      </c>
      <c r="O314" s="25">
        <v>264643068</v>
      </c>
      <c r="P314" s="25">
        <v>264643068</v>
      </c>
      <c r="Q314" s="25">
        <v>264643068</v>
      </c>
      <c r="R314" s="25">
        <v>264643068</v>
      </c>
      <c r="S314" s="25">
        <v>0</v>
      </c>
      <c r="T314" s="25">
        <v>0</v>
      </c>
      <c r="U314" s="25">
        <v>0</v>
      </c>
      <c r="V314" s="25">
        <v>0</v>
      </c>
      <c r="W314" s="25">
        <v>32761624</v>
      </c>
      <c r="X314" s="25">
        <v>11.0158396559527</v>
      </c>
      <c r="Y314" s="25">
        <v>32761624</v>
      </c>
      <c r="Z314" s="25">
        <v>11.0158396559527</v>
      </c>
      <c r="AA314" s="25">
        <v>32761624</v>
      </c>
      <c r="AB314" s="25">
        <v>11.0158396559527</v>
      </c>
      <c r="AC314" s="25">
        <v>0</v>
      </c>
      <c r="AD314" s="25">
        <v>0</v>
      </c>
      <c r="AE314" s="25">
        <v>0</v>
      </c>
    </row>
    <row r="315" spans="1:31" x14ac:dyDescent="0.2">
      <c r="A315" s="38" t="s">
        <v>472</v>
      </c>
      <c r="B315" s="104" t="s">
        <v>473</v>
      </c>
      <c r="C315" s="25">
        <v>40000000</v>
      </c>
      <c r="D315" s="25">
        <v>0</v>
      </c>
      <c r="E315" s="25">
        <v>0</v>
      </c>
      <c r="F315" s="25">
        <v>28000000</v>
      </c>
      <c r="G315" s="25">
        <v>4904000</v>
      </c>
      <c r="H315" s="25">
        <v>63096000</v>
      </c>
      <c r="I315" s="25">
        <v>63096000</v>
      </c>
      <c r="J315" s="25">
        <v>63096000</v>
      </c>
      <c r="K315" s="25">
        <v>62944511</v>
      </c>
      <c r="L315" s="25">
        <v>62944511</v>
      </c>
      <c r="M315" s="25">
        <v>62944511</v>
      </c>
      <c r="N315" s="25">
        <v>62944511</v>
      </c>
      <c r="O315" s="25">
        <v>62944511</v>
      </c>
      <c r="P315" s="25">
        <v>62944511</v>
      </c>
      <c r="Q315" s="25">
        <v>62944511</v>
      </c>
      <c r="R315" s="25">
        <v>62944511</v>
      </c>
      <c r="S315" s="25">
        <v>0</v>
      </c>
      <c r="T315" s="25">
        <v>0</v>
      </c>
      <c r="U315" s="25">
        <v>0</v>
      </c>
      <c r="V315" s="25">
        <v>0</v>
      </c>
      <c r="W315" s="25">
        <v>151489</v>
      </c>
      <c r="X315" s="25">
        <v>0.24009287435019702</v>
      </c>
      <c r="Y315" s="25">
        <v>151489</v>
      </c>
      <c r="Z315" s="25">
        <v>0.24009287435019702</v>
      </c>
      <c r="AA315" s="25">
        <v>151489</v>
      </c>
      <c r="AB315" s="25">
        <v>0.24009287435019702</v>
      </c>
      <c r="AC315" s="25">
        <v>0</v>
      </c>
      <c r="AD315" s="25">
        <v>0</v>
      </c>
      <c r="AE315" s="25">
        <v>0</v>
      </c>
    </row>
    <row r="316" spans="1:31" x14ac:dyDescent="0.2">
      <c r="A316" s="38" t="s">
        <v>474</v>
      </c>
      <c r="B316" s="104" t="s">
        <v>74</v>
      </c>
      <c r="C316" s="25">
        <v>40000000</v>
      </c>
      <c r="D316" s="25">
        <v>0</v>
      </c>
      <c r="E316" s="25">
        <v>0</v>
      </c>
      <c r="F316" s="25">
        <v>28000000</v>
      </c>
      <c r="G316" s="25">
        <v>4904000</v>
      </c>
      <c r="H316" s="25">
        <v>63096000</v>
      </c>
      <c r="I316" s="25">
        <v>63096000</v>
      </c>
      <c r="J316" s="25">
        <v>63096000</v>
      </c>
      <c r="K316" s="25">
        <v>62944511</v>
      </c>
      <c r="L316" s="25">
        <v>62944511</v>
      </c>
      <c r="M316" s="25">
        <v>62944511</v>
      </c>
      <c r="N316" s="25">
        <v>62944511</v>
      </c>
      <c r="O316" s="25">
        <v>62944511</v>
      </c>
      <c r="P316" s="25">
        <v>62944511</v>
      </c>
      <c r="Q316" s="25">
        <v>62944511</v>
      </c>
      <c r="R316" s="25">
        <v>62944511</v>
      </c>
      <c r="S316" s="25">
        <v>0</v>
      </c>
      <c r="T316" s="25">
        <v>0</v>
      </c>
      <c r="U316" s="25">
        <v>0</v>
      </c>
      <c r="V316" s="25">
        <v>0</v>
      </c>
      <c r="W316" s="25">
        <v>151489</v>
      </c>
      <c r="X316" s="25">
        <v>0.24009287435019702</v>
      </c>
      <c r="Y316" s="25">
        <v>151489</v>
      </c>
      <c r="Z316" s="25">
        <v>0.24009287435019702</v>
      </c>
      <c r="AA316" s="25">
        <v>151489</v>
      </c>
      <c r="AB316" s="25">
        <v>0.24009287435019702</v>
      </c>
      <c r="AC316" s="25">
        <v>0</v>
      </c>
      <c r="AD316" s="25">
        <v>0</v>
      </c>
      <c r="AE316" s="25">
        <v>0</v>
      </c>
    </row>
    <row r="317" spans="1:31" x14ac:dyDescent="0.2">
      <c r="A317" s="38" t="s">
        <v>475</v>
      </c>
      <c r="B317" s="104" t="s">
        <v>476</v>
      </c>
      <c r="C317" s="25">
        <v>4300000000</v>
      </c>
      <c r="D317" s="25">
        <v>0</v>
      </c>
      <c r="E317" s="25">
        <v>0</v>
      </c>
      <c r="F317" s="25">
        <v>4759238809</v>
      </c>
      <c r="G317" s="25">
        <v>782880000</v>
      </c>
      <c r="H317" s="25">
        <v>8276358809</v>
      </c>
      <c r="I317" s="25">
        <v>8276358809</v>
      </c>
      <c r="J317" s="25">
        <v>8276358809</v>
      </c>
      <c r="K317" s="25">
        <v>8078788564</v>
      </c>
      <c r="L317" s="25">
        <v>8078788564</v>
      </c>
      <c r="M317" s="25">
        <v>8078788564</v>
      </c>
      <c r="N317" s="25">
        <v>8078788564</v>
      </c>
      <c r="O317" s="25">
        <v>7392601025</v>
      </c>
      <c r="P317" s="25">
        <v>7392601025</v>
      </c>
      <c r="Q317" s="25">
        <v>7392601025</v>
      </c>
      <c r="R317" s="25">
        <v>7392601025</v>
      </c>
      <c r="S317" s="25">
        <v>0</v>
      </c>
      <c r="T317" s="25">
        <v>0</v>
      </c>
      <c r="U317" s="25">
        <v>0</v>
      </c>
      <c r="V317" s="25">
        <v>0</v>
      </c>
      <c r="W317" s="25">
        <v>197570245</v>
      </c>
      <c r="X317" s="25">
        <v>2.3871638429348296</v>
      </c>
      <c r="Y317" s="25">
        <v>197570245</v>
      </c>
      <c r="Z317" s="25">
        <v>2.3871638429348296</v>
      </c>
      <c r="AA317" s="25">
        <v>883757784</v>
      </c>
      <c r="AB317" s="25">
        <v>10.6780989610911</v>
      </c>
      <c r="AC317" s="25">
        <v>0</v>
      </c>
      <c r="AD317" s="25">
        <v>686187539</v>
      </c>
      <c r="AE317" s="25">
        <v>0</v>
      </c>
    </row>
    <row r="318" spans="1:31" x14ac:dyDescent="0.2">
      <c r="A318" s="38" t="s">
        <v>477</v>
      </c>
      <c r="B318" s="104" t="s">
        <v>74</v>
      </c>
      <c r="C318" s="25">
        <v>4300000000</v>
      </c>
      <c r="D318" s="25">
        <v>0</v>
      </c>
      <c r="E318" s="25">
        <v>0</v>
      </c>
      <c r="F318" s="25">
        <v>4759238809</v>
      </c>
      <c r="G318" s="25">
        <v>782880000</v>
      </c>
      <c r="H318" s="25">
        <v>8276358809</v>
      </c>
      <c r="I318" s="25">
        <v>8276358809</v>
      </c>
      <c r="J318" s="25">
        <v>8276358809</v>
      </c>
      <c r="K318" s="25">
        <v>8078788564</v>
      </c>
      <c r="L318" s="25">
        <v>8078788564</v>
      </c>
      <c r="M318" s="25">
        <v>8078788564</v>
      </c>
      <c r="N318" s="25">
        <v>8078788564</v>
      </c>
      <c r="O318" s="25">
        <v>7392601025</v>
      </c>
      <c r="P318" s="25">
        <v>7392601025</v>
      </c>
      <c r="Q318" s="25">
        <v>7392601025</v>
      </c>
      <c r="R318" s="25">
        <v>7392601025</v>
      </c>
      <c r="S318" s="25">
        <v>0</v>
      </c>
      <c r="T318" s="25">
        <v>0</v>
      </c>
      <c r="U318" s="25">
        <v>0</v>
      </c>
      <c r="V318" s="25">
        <v>0</v>
      </c>
      <c r="W318" s="25">
        <v>197570245</v>
      </c>
      <c r="X318" s="25">
        <v>2.3871638429348296</v>
      </c>
      <c r="Y318" s="25">
        <v>197570245</v>
      </c>
      <c r="Z318" s="25">
        <v>2.3871638429348296</v>
      </c>
      <c r="AA318" s="25">
        <v>883757784</v>
      </c>
      <c r="AB318" s="25">
        <v>10.6780989610911</v>
      </c>
      <c r="AC318" s="25">
        <v>0</v>
      </c>
      <c r="AD318" s="25">
        <v>686187539</v>
      </c>
      <c r="AE318" s="25">
        <v>0</v>
      </c>
    </row>
    <row r="319" spans="1:31" x14ac:dyDescent="0.2">
      <c r="A319" s="38" t="s">
        <v>478</v>
      </c>
      <c r="B319" s="104" t="s">
        <v>479</v>
      </c>
      <c r="C319" s="25">
        <v>160000000</v>
      </c>
      <c r="D319" s="25">
        <v>0</v>
      </c>
      <c r="E319" s="25">
        <v>0</v>
      </c>
      <c r="F319" s="25">
        <v>0</v>
      </c>
      <c r="G319" s="25">
        <v>40000000</v>
      </c>
      <c r="H319" s="25">
        <v>120000000</v>
      </c>
      <c r="I319" s="25">
        <v>120000000</v>
      </c>
      <c r="J319" s="25">
        <v>120000000</v>
      </c>
      <c r="K319" s="25">
        <v>120000000</v>
      </c>
      <c r="L319" s="25">
        <v>120000000</v>
      </c>
      <c r="M319" s="25">
        <v>120000000</v>
      </c>
      <c r="N319" s="25">
        <v>120000000</v>
      </c>
      <c r="O319" s="25">
        <v>55204878</v>
      </c>
      <c r="P319" s="25">
        <v>55204878</v>
      </c>
      <c r="Q319" s="25">
        <v>55204878</v>
      </c>
      <c r="R319" s="25">
        <v>55204878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25">
        <v>0</v>
      </c>
      <c r="AA319" s="25">
        <v>64795122</v>
      </c>
      <c r="AB319" s="25">
        <v>53.995934999999996</v>
      </c>
      <c r="AC319" s="25">
        <v>0</v>
      </c>
      <c r="AD319" s="25">
        <v>64795122</v>
      </c>
      <c r="AE319" s="25">
        <v>0</v>
      </c>
    </row>
    <row r="320" spans="1:31" x14ac:dyDescent="0.2">
      <c r="A320" s="38" t="s">
        <v>480</v>
      </c>
      <c r="B320" s="104" t="s">
        <v>74</v>
      </c>
      <c r="C320" s="25">
        <v>160000000</v>
      </c>
      <c r="D320" s="25">
        <v>0</v>
      </c>
      <c r="E320" s="25">
        <v>0</v>
      </c>
      <c r="F320" s="25">
        <v>0</v>
      </c>
      <c r="G320" s="25">
        <v>40000000</v>
      </c>
      <c r="H320" s="25">
        <v>120000000</v>
      </c>
      <c r="I320" s="25">
        <v>120000000</v>
      </c>
      <c r="J320" s="25">
        <v>120000000</v>
      </c>
      <c r="K320" s="25">
        <v>120000000</v>
      </c>
      <c r="L320" s="25">
        <v>120000000</v>
      </c>
      <c r="M320" s="25">
        <v>120000000</v>
      </c>
      <c r="N320" s="25">
        <v>120000000</v>
      </c>
      <c r="O320" s="25">
        <v>55204878</v>
      </c>
      <c r="P320" s="25">
        <v>55204878</v>
      </c>
      <c r="Q320" s="25">
        <v>55204878</v>
      </c>
      <c r="R320" s="25">
        <v>55204878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25">
        <v>0</v>
      </c>
      <c r="AA320" s="25">
        <v>64795122</v>
      </c>
      <c r="AB320" s="25">
        <v>53.995934999999996</v>
      </c>
      <c r="AC320" s="25">
        <v>0</v>
      </c>
      <c r="AD320" s="25">
        <v>64795122</v>
      </c>
      <c r="AE320" s="25">
        <v>0</v>
      </c>
    </row>
    <row r="321" spans="1:31" x14ac:dyDescent="0.2">
      <c r="A321" s="38" t="s">
        <v>481</v>
      </c>
      <c r="B321" s="104" t="s">
        <v>482</v>
      </c>
      <c r="C321" s="25">
        <v>15000000</v>
      </c>
      <c r="D321" s="25">
        <v>0</v>
      </c>
      <c r="E321" s="25">
        <v>0</v>
      </c>
      <c r="F321" s="25">
        <v>610000</v>
      </c>
      <c r="G321" s="25">
        <v>5500000</v>
      </c>
      <c r="H321" s="25">
        <v>10110000</v>
      </c>
      <c r="I321" s="25">
        <v>10110000</v>
      </c>
      <c r="J321" s="25">
        <v>10110000</v>
      </c>
      <c r="K321" s="25">
        <v>8009797</v>
      </c>
      <c r="L321" s="25">
        <v>8009797</v>
      </c>
      <c r="M321" s="25">
        <v>8009797</v>
      </c>
      <c r="N321" s="25">
        <v>8009797</v>
      </c>
      <c r="O321" s="25">
        <v>8009797</v>
      </c>
      <c r="P321" s="25">
        <v>8009797</v>
      </c>
      <c r="Q321" s="25">
        <v>7567448</v>
      </c>
      <c r="R321" s="25">
        <v>7567448</v>
      </c>
      <c r="S321" s="25">
        <v>0</v>
      </c>
      <c r="T321" s="25">
        <v>0</v>
      </c>
      <c r="U321" s="25">
        <v>0</v>
      </c>
      <c r="V321" s="25">
        <v>0</v>
      </c>
      <c r="W321" s="25">
        <v>2100203</v>
      </c>
      <c r="X321" s="25">
        <v>20.7735212660732</v>
      </c>
      <c r="Y321" s="25">
        <v>2100203</v>
      </c>
      <c r="Z321" s="25">
        <v>20.7735212660732</v>
      </c>
      <c r="AA321" s="25">
        <v>2100203</v>
      </c>
      <c r="AB321" s="25">
        <v>20.7735212660732</v>
      </c>
      <c r="AC321" s="25">
        <v>0</v>
      </c>
      <c r="AD321" s="25">
        <v>0</v>
      </c>
      <c r="AE321" s="25">
        <v>442349</v>
      </c>
    </row>
    <row r="322" spans="1:31" x14ac:dyDescent="0.2">
      <c r="A322" s="38" t="s">
        <v>483</v>
      </c>
      <c r="B322" s="104" t="s">
        <v>74</v>
      </c>
      <c r="C322" s="25">
        <v>15000000</v>
      </c>
      <c r="D322" s="25">
        <v>0</v>
      </c>
      <c r="E322" s="25">
        <v>0</v>
      </c>
      <c r="F322" s="25">
        <v>610000</v>
      </c>
      <c r="G322" s="25">
        <v>5500000</v>
      </c>
      <c r="H322" s="25">
        <v>10110000</v>
      </c>
      <c r="I322" s="25">
        <v>10110000</v>
      </c>
      <c r="J322" s="25">
        <v>10110000</v>
      </c>
      <c r="K322" s="25">
        <v>8009797</v>
      </c>
      <c r="L322" s="25">
        <v>8009797</v>
      </c>
      <c r="M322" s="25">
        <v>8009797</v>
      </c>
      <c r="N322" s="25">
        <v>8009797</v>
      </c>
      <c r="O322" s="25">
        <v>8009797</v>
      </c>
      <c r="P322" s="25">
        <v>8009797</v>
      </c>
      <c r="Q322" s="25">
        <v>7567448</v>
      </c>
      <c r="R322" s="25">
        <v>7567448</v>
      </c>
      <c r="S322" s="25">
        <v>0</v>
      </c>
      <c r="T322" s="25">
        <v>0</v>
      </c>
      <c r="U322" s="25">
        <v>0</v>
      </c>
      <c r="V322" s="25">
        <v>0</v>
      </c>
      <c r="W322" s="25">
        <v>2100203</v>
      </c>
      <c r="X322" s="25">
        <v>20.7735212660732</v>
      </c>
      <c r="Y322" s="25">
        <v>2100203</v>
      </c>
      <c r="Z322" s="25">
        <v>20.7735212660732</v>
      </c>
      <c r="AA322" s="25">
        <v>2100203</v>
      </c>
      <c r="AB322" s="25">
        <v>20.7735212660732</v>
      </c>
      <c r="AC322" s="25">
        <v>0</v>
      </c>
      <c r="AD322" s="25">
        <v>0</v>
      </c>
      <c r="AE322" s="25">
        <v>442349</v>
      </c>
    </row>
    <row r="323" spans="1:31" x14ac:dyDescent="0.2">
      <c r="A323" s="36"/>
    </row>
    <row r="324" spans="1:31" x14ac:dyDescent="0.2">
      <c r="A324" s="38" t="s">
        <v>58</v>
      </c>
      <c r="B324" s="104" t="s">
        <v>484</v>
      </c>
      <c r="C324" s="25">
        <v>294944187086</v>
      </c>
      <c r="D324" s="25">
        <v>88493600955.600006</v>
      </c>
      <c r="E324" s="25">
        <v>28661177390</v>
      </c>
      <c r="F324" s="25">
        <v>39188580907.199997</v>
      </c>
      <c r="G324" s="25">
        <v>39188580907.199997</v>
      </c>
      <c r="H324" s="25">
        <v>354776610651.59998</v>
      </c>
      <c r="I324" s="25">
        <v>354776610651.59998</v>
      </c>
      <c r="J324" s="25">
        <v>354776610651.59998</v>
      </c>
      <c r="K324" s="25">
        <v>314337883589.51001</v>
      </c>
      <c r="L324" s="25">
        <v>314337883589.51001</v>
      </c>
      <c r="M324" s="25">
        <v>314337883589.51001</v>
      </c>
      <c r="N324" s="25">
        <v>314337883589.51001</v>
      </c>
      <c r="O324" s="25">
        <v>310578951373.96002</v>
      </c>
      <c r="P324" s="25">
        <v>310578951373.96002</v>
      </c>
      <c r="Q324" s="25">
        <v>306992441085.48999</v>
      </c>
      <c r="R324" s="25">
        <v>306992441085.48999</v>
      </c>
      <c r="S324" s="25">
        <v>0</v>
      </c>
      <c r="T324" s="25">
        <v>0</v>
      </c>
      <c r="U324" s="25">
        <v>0</v>
      </c>
      <c r="V324" s="25">
        <v>0</v>
      </c>
      <c r="W324" s="25">
        <v>40438727062.089996</v>
      </c>
      <c r="X324" s="25">
        <v>11.3983633215894</v>
      </c>
      <c r="Y324" s="25">
        <v>40438727062.089996</v>
      </c>
      <c r="Z324" s="25">
        <v>11.3983633215894</v>
      </c>
      <c r="AA324" s="25">
        <v>44197659277.639999</v>
      </c>
      <c r="AB324" s="25">
        <v>12.4578841870281</v>
      </c>
      <c r="AC324" s="25">
        <v>0</v>
      </c>
      <c r="AD324" s="25">
        <v>3758932215.5500002</v>
      </c>
      <c r="AE324" s="25">
        <v>3586510288.4699998</v>
      </c>
    </row>
    <row r="325" spans="1:31" x14ac:dyDescent="0.2">
      <c r="A325" s="36"/>
    </row>
    <row r="326" spans="1:31" x14ac:dyDescent="0.2">
      <c r="A326" s="38" t="s">
        <v>485</v>
      </c>
      <c r="B326" s="104" t="s">
        <v>486</v>
      </c>
      <c r="C326" s="25">
        <v>1515882000</v>
      </c>
      <c r="D326" s="25">
        <v>175202672</v>
      </c>
      <c r="E326" s="25">
        <v>0</v>
      </c>
      <c r="F326" s="25">
        <v>12336409</v>
      </c>
      <c r="G326" s="25">
        <v>236336409</v>
      </c>
      <c r="H326" s="25">
        <v>1467084672</v>
      </c>
      <c r="I326" s="25">
        <v>1467084672</v>
      </c>
      <c r="J326" s="25">
        <v>1467084672</v>
      </c>
      <c r="K326" s="25">
        <v>1358436080.3399999</v>
      </c>
      <c r="L326" s="25">
        <v>1358436080.3399999</v>
      </c>
      <c r="M326" s="25">
        <v>1358436080.3399999</v>
      </c>
      <c r="N326" s="25">
        <v>1358436080.3399999</v>
      </c>
      <c r="O326" s="25">
        <v>1358436080.3399999</v>
      </c>
      <c r="P326" s="25">
        <v>1358436080.3399999</v>
      </c>
      <c r="Q326" s="25">
        <v>1343908314</v>
      </c>
      <c r="R326" s="25">
        <v>1343908314</v>
      </c>
      <c r="S326" s="25">
        <v>0</v>
      </c>
      <c r="T326" s="25">
        <v>0</v>
      </c>
      <c r="U326" s="25">
        <v>0</v>
      </c>
      <c r="V326" s="25">
        <v>0</v>
      </c>
      <c r="W326" s="25">
        <v>108648591.66</v>
      </c>
      <c r="X326" s="25">
        <v>7.4057478572034299</v>
      </c>
      <c r="Y326" s="25">
        <v>108648591.66</v>
      </c>
      <c r="Z326" s="25">
        <v>7.4057478572034299</v>
      </c>
      <c r="AA326" s="25">
        <v>108648591.66</v>
      </c>
      <c r="AB326" s="25">
        <v>7.4057478572034299</v>
      </c>
      <c r="AC326" s="25">
        <v>0</v>
      </c>
      <c r="AD326" s="25">
        <v>0</v>
      </c>
      <c r="AE326" s="25">
        <v>14527766.34</v>
      </c>
    </row>
    <row r="327" spans="1:31" x14ac:dyDescent="0.2">
      <c r="A327" s="38" t="s">
        <v>487</v>
      </c>
      <c r="B327" s="104" t="s">
        <v>488</v>
      </c>
      <c r="C327" s="25">
        <v>1515882000</v>
      </c>
      <c r="D327" s="25">
        <v>175202672</v>
      </c>
      <c r="E327" s="25">
        <v>0</v>
      </c>
      <c r="F327" s="25">
        <v>12336409</v>
      </c>
      <c r="G327" s="25">
        <v>236336409</v>
      </c>
      <c r="H327" s="25">
        <v>1467084672</v>
      </c>
      <c r="I327" s="25">
        <v>1467084672</v>
      </c>
      <c r="J327" s="25">
        <v>1467084672</v>
      </c>
      <c r="K327" s="25">
        <v>1358436080.3399999</v>
      </c>
      <c r="L327" s="25">
        <v>1358436080.3399999</v>
      </c>
      <c r="M327" s="25">
        <v>1358436080.3399999</v>
      </c>
      <c r="N327" s="25">
        <v>1358436080.3399999</v>
      </c>
      <c r="O327" s="25">
        <v>1358436080.3399999</v>
      </c>
      <c r="P327" s="25">
        <v>1358436080.3399999</v>
      </c>
      <c r="Q327" s="25">
        <v>1343908314</v>
      </c>
      <c r="R327" s="25">
        <v>1343908314</v>
      </c>
      <c r="S327" s="25">
        <v>0</v>
      </c>
      <c r="T327" s="25">
        <v>0</v>
      </c>
      <c r="U327" s="25">
        <v>0</v>
      </c>
      <c r="V327" s="25">
        <v>0</v>
      </c>
      <c r="W327" s="25">
        <v>108648591.66</v>
      </c>
      <c r="X327" s="25">
        <v>7.4057478572034299</v>
      </c>
      <c r="Y327" s="25">
        <v>108648591.66</v>
      </c>
      <c r="Z327" s="25">
        <v>7.4057478572034299</v>
      </c>
      <c r="AA327" s="25">
        <v>108648591.66</v>
      </c>
      <c r="AB327" s="25">
        <v>7.4057478572034299</v>
      </c>
      <c r="AC327" s="25">
        <v>0</v>
      </c>
      <c r="AD327" s="25">
        <v>0</v>
      </c>
      <c r="AE327" s="25">
        <v>14527766.34</v>
      </c>
    </row>
    <row r="328" spans="1:31" x14ac:dyDescent="0.2">
      <c r="A328" s="38" t="s">
        <v>489</v>
      </c>
      <c r="B328" s="104" t="s">
        <v>490</v>
      </c>
      <c r="C328" s="25">
        <v>1515882000</v>
      </c>
      <c r="D328" s="25">
        <v>175202672</v>
      </c>
      <c r="E328" s="25">
        <v>0</v>
      </c>
      <c r="F328" s="25">
        <v>12336409</v>
      </c>
      <c r="G328" s="25">
        <v>236336409</v>
      </c>
      <c r="H328" s="25">
        <v>1467084672</v>
      </c>
      <c r="I328" s="25">
        <v>1467084672</v>
      </c>
      <c r="J328" s="25">
        <v>1467084672</v>
      </c>
      <c r="K328" s="25">
        <v>1358436080.3399999</v>
      </c>
      <c r="L328" s="25">
        <v>1358436080.3399999</v>
      </c>
      <c r="M328" s="25">
        <v>1358436080.3399999</v>
      </c>
      <c r="N328" s="25">
        <v>1358436080.3399999</v>
      </c>
      <c r="O328" s="25">
        <v>1358436080.3399999</v>
      </c>
      <c r="P328" s="25">
        <v>1358436080.3399999</v>
      </c>
      <c r="Q328" s="25">
        <v>1343908314</v>
      </c>
      <c r="R328" s="25">
        <v>1343908314</v>
      </c>
      <c r="S328" s="25">
        <v>0</v>
      </c>
      <c r="T328" s="25">
        <v>0</v>
      </c>
      <c r="U328" s="25">
        <v>0</v>
      </c>
      <c r="V328" s="25">
        <v>0</v>
      </c>
      <c r="W328" s="25">
        <v>108648591.66</v>
      </c>
      <c r="X328" s="25">
        <v>7.4057478572034299</v>
      </c>
      <c r="Y328" s="25">
        <v>108648591.66</v>
      </c>
      <c r="Z328" s="25">
        <v>7.4057478572034299</v>
      </c>
      <c r="AA328" s="25">
        <v>108648591.66</v>
      </c>
      <c r="AB328" s="25">
        <v>7.4057478572034299</v>
      </c>
      <c r="AC328" s="25">
        <v>0</v>
      </c>
      <c r="AD328" s="25">
        <v>0</v>
      </c>
      <c r="AE328" s="25">
        <v>14527766.34</v>
      </c>
    </row>
    <row r="329" spans="1:31" x14ac:dyDescent="0.2">
      <c r="A329" s="38" t="s">
        <v>491</v>
      </c>
      <c r="B329" s="104" t="s">
        <v>492</v>
      </c>
      <c r="C329" s="25">
        <v>669059694</v>
      </c>
      <c r="D329" s="25">
        <v>0</v>
      </c>
      <c r="E329" s="25">
        <v>0</v>
      </c>
      <c r="F329" s="25">
        <v>1336409</v>
      </c>
      <c r="G329" s="25">
        <v>225336409</v>
      </c>
      <c r="H329" s="25">
        <v>445059694</v>
      </c>
      <c r="I329" s="25">
        <v>445059694</v>
      </c>
      <c r="J329" s="25">
        <v>445059694</v>
      </c>
      <c r="K329" s="25">
        <v>373581710</v>
      </c>
      <c r="L329" s="25">
        <v>373581710</v>
      </c>
      <c r="M329" s="25">
        <v>373581710</v>
      </c>
      <c r="N329" s="25">
        <v>373581710</v>
      </c>
      <c r="O329" s="25">
        <v>373581710</v>
      </c>
      <c r="P329" s="25">
        <v>373581710</v>
      </c>
      <c r="Q329" s="25">
        <v>373581710</v>
      </c>
      <c r="R329" s="25">
        <v>373581710</v>
      </c>
      <c r="S329" s="25">
        <v>0</v>
      </c>
      <c r="T329" s="25">
        <v>0</v>
      </c>
      <c r="U329" s="25">
        <v>0</v>
      </c>
      <c r="V329" s="25">
        <v>0</v>
      </c>
      <c r="W329" s="25">
        <v>71477984</v>
      </c>
      <c r="X329" s="25">
        <v>16.060313922743102</v>
      </c>
      <c r="Y329" s="25">
        <v>71477984</v>
      </c>
      <c r="Z329" s="25">
        <v>16.060313922743102</v>
      </c>
      <c r="AA329" s="25">
        <v>71477984</v>
      </c>
      <c r="AB329" s="25">
        <v>16.060313922743102</v>
      </c>
      <c r="AC329" s="25">
        <v>0</v>
      </c>
      <c r="AD329" s="25">
        <v>0</v>
      </c>
      <c r="AE329" s="25">
        <v>0</v>
      </c>
    </row>
    <row r="330" spans="1:31" x14ac:dyDescent="0.2">
      <c r="A330" s="38" t="s">
        <v>493</v>
      </c>
      <c r="B330" s="104" t="s">
        <v>494</v>
      </c>
      <c r="C330" s="25">
        <v>669059694</v>
      </c>
      <c r="D330" s="25">
        <v>0</v>
      </c>
      <c r="E330" s="25">
        <v>0</v>
      </c>
      <c r="F330" s="25">
        <v>1336409</v>
      </c>
      <c r="G330" s="25">
        <v>225336409</v>
      </c>
      <c r="H330" s="25">
        <v>445059694</v>
      </c>
      <c r="I330" s="25">
        <v>445059694</v>
      </c>
      <c r="J330" s="25">
        <v>445059694</v>
      </c>
      <c r="K330" s="25">
        <v>373581710</v>
      </c>
      <c r="L330" s="25">
        <v>373581710</v>
      </c>
      <c r="M330" s="25">
        <v>373581710</v>
      </c>
      <c r="N330" s="25">
        <v>373581710</v>
      </c>
      <c r="O330" s="25">
        <v>373581710</v>
      </c>
      <c r="P330" s="25">
        <v>373581710</v>
      </c>
      <c r="Q330" s="25">
        <v>373581710</v>
      </c>
      <c r="R330" s="25">
        <v>373581710</v>
      </c>
      <c r="S330" s="25">
        <v>0</v>
      </c>
      <c r="T330" s="25">
        <v>0</v>
      </c>
      <c r="U330" s="25">
        <v>0</v>
      </c>
      <c r="V330" s="25">
        <v>0</v>
      </c>
      <c r="W330" s="25">
        <v>71477984</v>
      </c>
      <c r="X330" s="25">
        <v>16.060313922743102</v>
      </c>
      <c r="Y330" s="25">
        <v>71477984</v>
      </c>
      <c r="Z330" s="25">
        <v>16.060313922743102</v>
      </c>
      <c r="AA330" s="25">
        <v>71477984</v>
      </c>
      <c r="AB330" s="25">
        <v>16.060313922743102</v>
      </c>
      <c r="AC330" s="25">
        <v>0</v>
      </c>
      <c r="AD330" s="25">
        <v>0</v>
      </c>
      <c r="AE330" s="25">
        <v>0</v>
      </c>
    </row>
    <row r="331" spans="1:31" x14ac:dyDescent="0.2">
      <c r="A331" s="38" t="s">
        <v>495</v>
      </c>
      <c r="B331" s="104" t="s">
        <v>496</v>
      </c>
      <c r="C331" s="25">
        <v>636076042</v>
      </c>
      <c r="D331" s="25">
        <v>0</v>
      </c>
      <c r="E331" s="25">
        <v>0</v>
      </c>
      <c r="F331" s="25">
        <v>1336409</v>
      </c>
      <c r="G331" s="25">
        <v>199852757</v>
      </c>
      <c r="H331" s="25">
        <v>437559694</v>
      </c>
      <c r="I331" s="25">
        <v>437559694</v>
      </c>
      <c r="J331" s="25">
        <v>437559694</v>
      </c>
      <c r="K331" s="25">
        <v>366081710</v>
      </c>
      <c r="L331" s="25">
        <v>366081710</v>
      </c>
      <c r="M331" s="25">
        <v>366081710</v>
      </c>
      <c r="N331" s="25">
        <v>366081710</v>
      </c>
      <c r="O331" s="25">
        <v>366081710</v>
      </c>
      <c r="P331" s="25">
        <v>366081710</v>
      </c>
      <c r="Q331" s="25">
        <v>366081710</v>
      </c>
      <c r="R331" s="25">
        <v>366081710</v>
      </c>
      <c r="S331" s="25">
        <v>0</v>
      </c>
      <c r="T331" s="25">
        <v>0</v>
      </c>
      <c r="U331" s="25">
        <v>0</v>
      </c>
      <c r="V331" s="25">
        <v>0</v>
      </c>
      <c r="W331" s="25">
        <v>71477984</v>
      </c>
      <c r="X331" s="25">
        <v>16.335596029555699</v>
      </c>
      <c r="Y331" s="25">
        <v>71477984</v>
      </c>
      <c r="Z331" s="25">
        <v>16.335596029555699</v>
      </c>
      <c r="AA331" s="25">
        <v>71477984</v>
      </c>
      <c r="AB331" s="25">
        <v>16.335596029555699</v>
      </c>
      <c r="AC331" s="25">
        <v>0</v>
      </c>
      <c r="AD331" s="25">
        <v>0</v>
      </c>
      <c r="AE331" s="25">
        <v>0</v>
      </c>
    </row>
    <row r="332" spans="1:31" x14ac:dyDescent="0.2">
      <c r="A332" s="38" t="s">
        <v>497</v>
      </c>
      <c r="B332" s="104" t="s">
        <v>498</v>
      </c>
      <c r="C332" s="25">
        <v>13906151</v>
      </c>
      <c r="D332" s="25">
        <v>0</v>
      </c>
      <c r="E332" s="25">
        <v>0</v>
      </c>
      <c r="F332" s="25">
        <v>1336409</v>
      </c>
      <c r="G332" s="25">
        <v>0</v>
      </c>
      <c r="H332" s="25">
        <v>15242560</v>
      </c>
      <c r="I332" s="25">
        <v>15242560</v>
      </c>
      <c r="J332" s="25">
        <v>15242560</v>
      </c>
      <c r="K332" s="25">
        <v>15242560</v>
      </c>
      <c r="L332" s="25">
        <v>15242560</v>
      </c>
      <c r="M332" s="25">
        <v>15242560</v>
      </c>
      <c r="N332" s="25">
        <v>15242560</v>
      </c>
      <c r="O332" s="25">
        <v>15242560</v>
      </c>
      <c r="P332" s="25">
        <v>15242560</v>
      </c>
      <c r="Q332" s="25">
        <v>15242560</v>
      </c>
      <c r="R332" s="25">
        <v>15242560</v>
      </c>
      <c r="S332" s="25">
        <v>0</v>
      </c>
      <c r="T332" s="25">
        <v>0</v>
      </c>
      <c r="U332" s="25">
        <v>0</v>
      </c>
      <c r="V332" s="25">
        <v>0</v>
      </c>
      <c r="W332" s="25">
        <v>0</v>
      </c>
      <c r="X332" s="25">
        <v>0</v>
      </c>
      <c r="Y332" s="25">
        <v>0</v>
      </c>
      <c r="Z332" s="25">
        <v>0</v>
      </c>
      <c r="AA332" s="25">
        <v>0</v>
      </c>
      <c r="AB332" s="25">
        <v>0</v>
      </c>
      <c r="AC332" s="25">
        <v>0</v>
      </c>
      <c r="AD332" s="25">
        <v>0</v>
      </c>
      <c r="AE332" s="25">
        <v>0</v>
      </c>
    </row>
    <row r="333" spans="1:31" x14ac:dyDescent="0.2">
      <c r="A333" s="38" t="s">
        <v>499</v>
      </c>
      <c r="B333" s="104" t="s">
        <v>500</v>
      </c>
      <c r="C333" s="25">
        <v>13906151</v>
      </c>
      <c r="D333" s="25">
        <v>0</v>
      </c>
      <c r="E333" s="25">
        <v>0</v>
      </c>
      <c r="F333" s="25">
        <v>1336409</v>
      </c>
      <c r="G333" s="25">
        <v>0</v>
      </c>
      <c r="H333" s="25">
        <v>15242560</v>
      </c>
      <c r="I333" s="25">
        <v>15242560</v>
      </c>
      <c r="J333" s="25">
        <v>15242560</v>
      </c>
      <c r="K333" s="25">
        <v>15242560</v>
      </c>
      <c r="L333" s="25">
        <v>15242560</v>
      </c>
      <c r="M333" s="25">
        <v>15242560</v>
      </c>
      <c r="N333" s="25">
        <v>15242560</v>
      </c>
      <c r="O333" s="25">
        <v>15242560</v>
      </c>
      <c r="P333" s="25">
        <v>15242560</v>
      </c>
      <c r="Q333" s="25">
        <v>15242560</v>
      </c>
      <c r="R333" s="25">
        <v>15242560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25">
        <v>0</v>
      </c>
      <c r="AA333" s="25">
        <v>0</v>
      </c>
      <c r="AB333" s="25">
        <v>0</v>
      </c>
      <c r="AC333" s="25">
        <v>0</v>
      </c>
      <c r="AD333" s="25">
        <v>0</v>
      </c>
      <c r="AE333" s="25">
        <v>0</v>
      </c>
    </row>
    <row r="334" spans="1:31" x14ac:dyDescent="0.2">
      <c r="A334" s="38" t="s">
        <v>501</v>
      </c>
      <c r="B334" s="104" t="s">
        <v>502</v>
      </c>
      <c r="C334" s="25">
        <v>13906151</v>
      </c>
      <c r="D334" s="25">
        <v>0</v>
      </c>
      <c r="E334" s="25">
        <v>0</v>
      </c>
      <c r="F334" s="25">
        <v>1336409</v>
      </c>
      <c r="G334" s="25">
        <v>0</v>
      </c>
      <c r="H334" s="25">
        <v>15242560</v>
      </c>
      <c r="I334" s="25">
        <v>15242560</v>
      </c>
      <c r="J334" s="25">
        <v>15242560</v>
      </c>
      <c r="K334" s="25">
        <v>15242560</v>
      </c>
      <c r="L334" s="25">
        <v>15242560</v>
      </c>
      <c r="M334" s="25">
        <v>15242560</v>
      </c>
      <c r="N334" s="25">
        <v>15242560</v>
      </c>
      <c r="O334" s="25">
        <v>15242560</v>
      </c>
      <c r="P334" s="25">
        <v>15242560</v>
      </c>
      <c r="Q334" s="25">
        <v>15242560</v>
      </c>
      <c r="R334" s="25">
        <v>15242560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25">
        <v>0</v>
      </c>
      <c r="AA334" s="25">
        <v>0</v>
      </c>
      <c r="AB334" s="25">
        <v>0</v>
      </c>
      <c r="AC334" s="25">
        <v>0</v>
      </c>
      <c r="AD334" s="25">
        <v>0</v>
      </c>
      <c r="AE334" s="25">
        <v>0</v>
      </c>
    </row>
    <row r="335" spans="1:31" x14ac:dyDescent="0.2">
      <c r="A335" s="38" t="s">
        <v>503</v>
      </c>
      <c r="B335" s="104" t="s">
        <v>504</v>
      </c>
      <c r="C335" s="25">
        <v>13906151</v>
      </c>
      <c r="D335" s="25">
        <v>0</v>
      </c>
      <c r="E335" s="25">
        <v>0</v>
      </c>
      <c r="F335" s="25">
        <v>1336409</v>
      </c>
      <c r="G335" s="25">
        <v>0</v>
      </c>
      <c r="H335" s="25">
        <v>15242560</v>
      </c>
      <c r="I335" s="25">
        <v>15242560</v>
      </c>
      <c r="J335" s="25">
        <v>15242560</v>
      </c>
      <c r="K335" s="25">
        <v>15242560</v>
      </c>
      <c r="L335" s="25">
        <v>15242560</v>
      </c>
      <c r="M335" s="25">
        <v>15242560</v>
      </c>
      <c r="N335" s="25">
        <v>15242560</v>
      </c>
      <c r="O335" s="25">
        <v>15242560</v>
      </c>
      <c r="P335" s="25">
        <v>15242560</v>
      </c>
      <c r="Q335" s="25">
        <v>15242560</v>
      </c>
      <c r="R335" s="25">
        <v>15242560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25">
        <v>0</v>
      </c>
      <c r="AA335" s="25">
        <v>0</v>
      </c>
      <c r="AB335" s="25">
        <v>0</v>
      </c>
      <c r="AC335" s="25">
        <v>0</v>
      </c>
      <c r="AD335" s="25">
        <v>0</v>
      </c>
      <c r="AE335" s="25">
        <v>0</v>
      </c>
    </row>
    <row r="336" spans="1:31" x14ac:dyDescent="0.2">
      <c r="A336" s="38" t="s">
        <v>505</v>
      </c>
      <c r="B336" s="104" t="s">
        <v>506</v>
      </c>
      <c r="C336" s="25">
        <v>622169891</v>
      </c>
      <c r="D336" s="25">
        <v>0</v>
      </c>
      <c r="E336" s="25">
        <v>0</v>
      </c>
      <c r="F336" s="25">
        <v>0</v>
      </c>
      <c r="G336" s="25">
        <v>199852757</v>
      </c>
      <c r="H336" s="25">
        <v>422317134</v>
      </c>
      <c r="I336" s="25">
        <v>422317134</v>
      </c>
      <c r="J336" s="25">
        <v>422317134</v>
      </c>
      <c r="K336" s="25">
        <v>350839150</v>
      </c>
      <c r="L336" s="25">
        <v>350839150</v>
      </c>
      <c r="M336" s="25">
        <v>350839150</v>
      </c>
      <c r="N336" s="25">
        <v>350839150</v>
      </c>
      <c r="O336" s="25">
        <v>350839150</v>
      </c>
      <c r="P336" s="25">
        <v>350839150</v>
      </c>
      <c r="Q336" s="25">
        <v>350839150</v>
      </c>
      <c r="R336" s="25">
        <v>350839150</v>
      </c>
      <c r="S336" s="25">
        <v>0</v>
      </c>
      <c r="T336" s="25">
        <v>0</v>
      </c>
      <c r="U336" s="25">
        <v>0</v>
      </c>
      <c r="V336" s="25">
        <v>0</v>
      </c>
      <c r="W336" s="25">
        <v>71477984</v>
      </c>
      <c r="X336" s="25">
        <v>16.925191578895298</v>
      </c>
      <c r="Y336" s="25">
        <v>71477984</v>
      </c>
      <c r="Z336" s="25">
        <v>16.925191578895298</v>
      </c>
      <c r="AA336" s="25">
        <v>71477984</v>
      </c>
      <c r="AB336" s="25">
        <v>16.925191578895298</v>
      </c>
      <c r="AC336" s="25">
        <v>0</v>
      </c>
      <c r="AD336" s="25">
        <v>0</v>
      </c>
      <c r="AE336" s="25">
        <v>0</v>
      </c>
    </row>
    <row r="337" spans="1:31" x14ac:dyDescent="0.2">
      <c r="A337" s="38" t="s">
        <v>507</v>
      </c>
      <c r="B337" s="104" t="s">
        <v>508</v>
      </c>
      <c r="C337" s="25">
        <v>622169891</v>
      </c>
      <c r="D337" s="25">
        <v>0</v>
      </c>
      <c r="E337" s="25">
        <v>0</v>
      </c>
      <c r="F337" s="25">
        <v>0</v>
      </c>
      <c r="G337" s="25">
        <v>199852757</v>
      </c>
      <c r="H337" s="25">
        <v>422317134</v>
      </c>
      <c r="I337" s="25">
        <v>422317134</v>
      </c>
      <c r="J337" s="25">
        <v>422317134</v>
      </c>
      <c r="K337" s="25">
        <v>350839150</v>
      </c>
      <c r="L337" s="25">
        <v>350839150</v>
      </c>
      <c r="M337" s="25">
        <v>350839150</v>
      </c>
      <c r="N337" s="25">
        <v>350839150</v>
      </c>
      <c r="O337" s="25">
        <v>350839150</v>
      </c>
      <c r="P337" s="25">
        <v>350839150</v>
      </c>
      <c r="Q337" s="25">
        <v>350839150</v>
      </c>
      <c r="R337" s="25">
        <v>350839150</v>
      </c>
      <c r="S337" s="25">
        <v>0</v>
      </c>
      <c r="T337" s="25">
        <v>0</v>
      </c>
      <c r="U337" s="25">
        <v>0</v>
      </c>
      <c r="V337" s="25">
        <v>0</v>
      </c>
      <c r="W337" s="25">
        <v>71477984</v>
      </c>
      <c r="X337" s="25">
        <v>16.925191578895298</v>
      </c>
      <c r="Y337" s="25">
        <v>71477984</v>
      </c>
      <c r="Z337" s="25">
        <v>16.925191578895298</v>
      </c>
      <c r="AA337" s="25">
        <v>71477984</v>
      </c>
      <c r="AB337" s="25">
        <v>16.925191578895298</v>
      </c>
      <c r="AC337" s="25">
        <v>0</v>
      </c>
      <c r="AD337" s="25">
        <v>0</v>
      </c>
      <c r="AE337" s="25">
        <v>0</v>
      </c>
    </row>
    <row r="338" spans="1:31" x14ac:dyDescent="0.2">
      <c r="A338" s="38" t="s">
        <v>509</v>
      </c>
      <c r="B338" s="104" t="s">
        <v>502</v>
      </c>
      <c r="C338" s="25">
        <v>622169891</v>
      </c>
      <c r="D338" s="25">
        <v>0</v>
      </c>
      <c r="E338" s="25">
        <v>0</v>
      </c>
      <c r="F338" s="25">
        <v>0</v>
      </c>
      <c r="G338" s="25">
        <v>199852757</v>
      </c>
      <c r="H338" s="25">
        <v>422317134</v>
      </c>
      <c r="I338" s="25">
        <v>422317134</v>
      </c>
      <c r="J338" s="25">
        <v>422317134</v>
      </c>
      <c r="K338" s="25">
        <v>350839150</v>
      </c>
      <c r="L338" s="25">
        <v>350839150</v>
      </c>
      <c r="M338" s="25">
        <v>350839150</v>
      </c>
      <c r="N338" s="25">
        <v>350839150</v>
      </c>
      <c r="O338" s="25">
        <v>350839150</v>
      </c>
      <c r="P338" s="25">
        <v>350839150</v>
      </c>
      <c r="Q338" s="25">
        <v>350839150</v>
      </c>
      <c r="R338" s="25">
        <v>350839150</v>
      </c>
      <c r="S338" s="25">
        <v>0</v>
      </c>
      <c r="T338" s="25">
        <v>0</v>
      </c>
      <c r="U338" s="25">
        <v>0</v>
      </c>
      <c r="V338" s="25">
        <v>0</v>
      </c>
      <c r="W338" s="25">
        <v>71477984</v>
      </c>
      <c r="X338" s="25">
        <v>16.925191578895298</v>
      </c>
      <c r="Y338" s="25">
        <v>71477984</v>
      </c>
      <c r="Z338" s="25">
        <v>16.925191578895298</v>
      </c>
      <c r="AA338" s="25">
        <v>71477984</v>
      </c>
      <c r="AB338" s="25">
        <v>16.925191578895298</v>
      </c>
      <c r="AC338" s="25">
        <v>0</v>
      </c>
      <c r="AD338" s="25">
        <v>0</v>
      </c>
      <c r="AE338" s="25">
        <v>0</v>
      </c>
    </row>
    <row r="339" spans="1:31" ht="25.5" x14ac:dyDescent="0.2">
      <c r="A339" s="38" t="s">
        <v>510</v>
      </c>
      <c r="B339" s="104" t="s">
        <v>511</v>
      </c>
      <c r="C339" s="25">
        <v>622169891</v>
      </c>
      <c r="D339" s="25">
        <v>0</v>
      </c>
      <c r="E339" s="25">
        <v>0</v>
      </c>
      <c r="F339" s="25">
        <v>0</v>
      </c>
      <c r="G339" s="25">
        <v>199852757</v>
      </c>
      <c r="H339" s="25">
        <v>422317134</v>
      </c>
      <c r="I339" s="25">
        <v>422317134</v>
      </c>
      <c r="J339" s="25">
        <v>422317134</v>
      </c>
      <c r="K339" s="25">
        <v>350839150</v>
      </c>
      <c r="L339" s="25">
        <v>350839150</v>
      </c>
      <c r="M339" s="25">
        <v>350839150</v>
      </c>
      <c r="N339" s="25">
        <v>350839150</v>
      </c>
      <c r="O339" s="25">
        <v>350839150</v>
      </c>
      <c r="P339" s="25">
        <v>350839150</v>
      </c>
      <c r="Q339" s="25">
        <v>350839150</v>
      </c>
      <c r="R339" s="25">
        <v>350839150</v>
      </c>
      <c r="S339" s="25">
        <v>0</v>
      </c>
      <c r="T339" s="25">
        <v>0</v>
      </c>
      <c r="U339" s="25">
        <v>0</v>
      </c>
      <c r="V339" s="25">
        <v>0</v>
      </c>
      <c r="W339" s="25">
        <v>71477984</v>
      </c>
      <c r="X339" s="25">
        <v>16.925191578895298</v>
      </c>
      <c r="Y339" s="25">
        <v>71477984</v>
      </c>
      <c r="Z339" s="25">
        <v>16.925191578895298</v>
      </c>
      <c r="AA339" s="25">
        <v>71477984</v>
      </c>
      <c r="AB339" s="25">
        <v>16.925191578895298</v>
      </c>
      <c r="AC339" s="25">
        <v>0</v>
      </c>
      <c r="AD339" s="25">
        <v>0</v>
      </c>
      <c r="AE339" s="25">
        <v>0</v>
      </c>
    </row>
    <row r="340" spans="1:31" x14ac:dyDescent="0.2">
      <c r="A340" s="38" t="s">
        <v>512</v>
      </c>
      <c r="B340" s="104" t="s">
        <v>513</v>
      </c>
      <c r="C340" s="25">
        <v>32983652</v>
      </c>
      <c r="D340" s="25">
        <v>0</v>
      </c>
      <c r="E340" s="25">
        <v>0</v>
      </c>
      <c r="F340" s="25">
        <v>0</v>
      </c>
      <c r="G340" s="25">
        <v>25483652</v>
      </c>
      <c r="H340" s="25">
        <v>7500000</v>
      </c>
      <c r="I340" s="25">
        <v>7500000</v>
      </c>
      <c r="J340" s="25">
        <v>7500000</v>
      </c>
      <c r="K340" s="25">
        <v>7500000</v>
      </c>
      <c r="L340" s="25">
        <v>7500000</v>
      </c>
      <c r="M340" s="25">
        <v>7500000</v>
      </c>
      <c r="N340" s="25">
        <v>7500000</v>
      </c>
      <c r="O340" s="25">
        <v>7500000</v>
      </c>
      <c r="P340" s="25">
        <v>7500000</v>
      </c>
      <c r="Q340" s="25">
        <v>7500000</v>
      </c>
      <c r="R340" s="25">
        <v>7500000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25">
        <v>0</v>
      </c>
      <c r="AA340" s="25">
        <v>0</v>
      </c>
      <c r="AB340" s="25">
        <v>0</v>
      </c>
      <c r="AC340" s="25">
        <v>0</v>
      </c>
      <c r="AD340" s="25">
        <v>0</v>
      </c>
      <c r="AE340" s="25">
        <v>0</v>
      </c>
    </row>
    <row r="341" spans="1:31" x14ac:dyDescent="0.2">
      <c r="A341" s="38" t="s">
        <v>514</v>
      </c>
      <c r="B341" s="104" t="s">
        <v>515</v>
      </c>
      <c r="C341" s="25">
        <v>32983652</v>
      </c>
      <c r="D341" s="25">
        <v>0</v>
      </c>
      <c r="E341" s="25">
        <v>0</v>
      </c>
      <c r="F341" s="25">
        <v>0</v>
      </c>
      <c r="G341" s="25">
        <v>25483652</v>
      </c>
      <c r="H341" s="25">
        <v>7500000</v>
      </c>
      <c r="I341" s="25">
        <v>7500000</v>
      </c>
      <c r="J341" s="25">
        <v>7500000</v>
      </c>
      <c r="K341" s="25">
        <v>7500000</v>
      </c>
      <c r="L341" s="25">
        <v>7500000</v>
      </c>
      <c r="M341" s="25">
        <v>7500000</v>
      </c>
      <c r="N341" s="25">
        <v>7500000</v>
      </c>
      <c r="O341" s="25">
        <v>7500000</v>
      </c>
      <c r="P341" s="25">
        <v>7500000</v>
      </c>
      <c r="Q341" s="25">
        <v>7500000</v>
      </c>
      <c r="R341" s="25">
        <v>7500000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25">
        <v>0</v>
      </c>
      <c r="AA341" s="25">
        <v>0</v>
      </c>
      <c r="AB341" s="25">
        <v>0</v>
      </c>
      <c r="AC341" s="25">
        <v>0</v>
      </c>
      <c r="AD341" s="25">
        <v>0</v>
      </c>
      <c r="AE341" s="25">
        <v>0</v>
      </c>
    </row>
    <row r="342" spans="1:31" x14ac:dyDescent="0.2">
      <c r="A342" s="38" t="s">
        <v>516</v>
      </c>
      <c r="B342" s="104" t="s">
        <v>517</v>
      </c>
      <c r="C342" s="25">
        <v>32983652</v>
      </c>
      <c r="D342" s="25">
        <v>0</v>
      </c>
      <c r="E342" s="25">
        <v>0</v>
      </c>
      <c r="F342" s="25">
        <v>0</v>
      </c>
      <c r="G342" s="25">
        <v>25483652</v>
      </c>
      <c r="H342" s="25">
        <v>7500000</v>
      </c>
      <c r="I342" s="25">
        <v>7500000</v>
      </c>
      <c r="J342" s="25">
        <v>7500000</v>
      </c>
      <c r="K342" s="25">
        <v>7500000</v>
      </c>
      <c r="L342" s="25">
        <v>7500000</v>
      </c>
      <c r="M342" s="25">
        <v>7500000</v>
      </c>
      <c r="N342" s="25">
        <v>7500000</v>
      </c>
      <c r="O342" s="25">
        <v>7500000</v>
      </c>
      <c r="P342" s="25">
        <v>7500000</v>
      </c>
      <c r="Q342" s="25">
        <v>7500000</v>
      </c>
      <c r="R342" s="25">
        <v>7500000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</row>
    <row r="343" spans="1:31" x14ac:dyDescent="0.2">
      <c r="A343" s="38" t="s">
        <v>518</v>
      </c>
      <c r="B343" s="104" t="s">
        <v>502</v>
      </c>
      <c r="C343" s="25">
        <v>32983652</v>
      </c>
      <c r="D343" s="25">
        <v>0</v>
      </c>
      <c r="E343" s="25">
        <v>0</v>
      </c>
      <c r="F343" s="25">
        <v>0</v>
      </c>
      <c r="G343" s="25">
        <v>25483652</v>
      </c>
      <c r="H343" s="25">
        <v>7500000</v>
      </c>
      <c r="I343" s="25">
        <v>7500000</v>
      </c>
      <c r="J343" s="25">
        <v>7500000</v>
      </c>
      <c r="K343" s="25">
        <v>7500000</v>
      </c>
      <c r="L343" s="25">
        <v>7500000</v>
      </c>
      <c r="M343" s="25">
        <v>7500000</v>
      </c>
      <c r="N343" s="25">
        <v>7500000</v>
      </c>
      <c r="O343" s="25">
        <v>7500000</v>
      </c>
      <c r="P343" s="25">
        <v>7500000</v>
      </c>
      <c r="Q343" s="25">
        <v>7500000</v>
      </c>
      <c r="R343" s="25">
        <v>7500000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5">
        <v>0</v>
      </c>
      <c r="AB343" s="25">
        <v>0</v>
      </c>
      <c r="AC343" s="25">
        <v>0</v>
      </c>
      <c r="AD343" s="25">
        <v>0</v>
      </c>
      <c r="AE343" s="25">
        <v>0</v>
      </c>
    </row>
    <row r="344" spans="1:31" x14ac:dyDescent="0.2">
      <c r="A344" s="38" t="s">
        <v>519</v>
      </c>
      <c r="B344" s="104" t="s">
        <v>520</v>
      </c>
      <c r="C344" s="25">
        <v>32983652</v>
      </c>
      <c r="D344" s="25">
        <v>0</v>
      </c>
      <c r="E344" s="25">
        <v>0</v>
      </c>
      <c r="F344" s="25">
        <v>0</v>
      </c>
      <c r="G344" s="25">
        <v>25483652</v>
      </c>
      <c r="H344" s="25">
        <v>7500000</v>
      </c>
      <c r="I344" s="25">
        <v>7500000</v>
      </c>
      <c r="J344" s="25">
        <v>7500000</v>
      </c>
      <c r="K344" s="25">
        <v>7500000</v>
      </c>
      <c r="L344" s="25">
        <v>7500000</v>
      </c>
      <c r="M344" s="25">
        <v>7500000</v>
      </c>
      <c r="N344" s="25">
        <v>7500000</v>
      </c>
      <c r="O344" s="25">
        <v>7500000</v>
      </c>
      <c r="P344" s="25">
        <v>7500000</v>
      </c>
      <c r="Q344" s="25">
        <v>7500000</v>
      </c>
      <c r="R344" s="25">
        <v>7500000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5">
        <v>0</v>
      </c>
      <c r="AB344" s="25">
        <v>0</v>
      </c>
      <c r="AC344" s="25">
        <v>0</v>
      </c>
      <c r="AD344" s="25">
        <v>0</v>
      </c>
      <c r="AE344" s="25">
        <v>0</v>
      </c>
    </row>
    <row r="345" spans="1:31" x14ac:dyDescent="0.2">
      <c r="A345" s="38" t="s">
        <v>521</v>
      </c>
      <c r="B345" s="104" t="s">
        <v>522</v>
      </c>
      <c r="C345" s="25">
        <v>846822306</v>
      </c>
      <c r="D345" s="25">
        <v>175202672</v>
      </c>
      <c r="E345" s="25">
        <v>0</v>
      </c>
      <c r="F345" s="25">
        <v>11000000</v>
      </c>
      <c r="G345" s="25">
        <v>11000000</v>
      </c>
      <c r="H345" s="25">
        <v>1022024978</v>
      </c>
      <c r="I345" s="25">
        <v>1022024978</v>
      </c>
      <c r="J345" s="25">
        <v>1022024978</v>
      </c>
      <c r="K345" s="25">
        <v>984854370.34000003</v>
      </c>
      <c r="L345" s="25">
        <v>984854370.34000003</v>
      </c>
      <c r="M345" s="25">
        <v>984854370.34000003</v>
      </c>
      <c r="N345" s="25">
        <v>984854370.34000003</v>
      </c>
      <c r="O345" s="25">
        <v>984854370.34000003</v>
      </c>
      <c r="P345" s="25">
        <v>984854370.34000003</v>
      </c>
      <c r="Q345" s="25">
        <v>970326604</v>
      </c>
      <c r="R345" s="25">
        <v>970326604</v>
      </c>
      <c r="S345" s="25">
        <v>0</v>
      </c>
      <c r="T345" s="25">
        <v>0</v>
      </c>
      <c r="U345" s="25">
        <v>0</v>
      </c>
      <c r="V345" s="25">
        <v>0</v>
      </c>
      <c r="W345" s="25">
        <v>37170607.659999996</v>
      </c>
      <c r="X345" s="25">
        <v>3.6369568709307996</v>
      </c>
      <c r="Y345" s="25">
        <v>37170607.659999996</v>
      </c>
      <c r="Z345" s="25">
        <v>3.6369568709307996</v>
      </c>
      <c r="AA345" s="25">
        <v>37170607.659999996</v>
      </c>
      <c r="AB345" s="25">
        <v>3.6369568709307996</v>
      </c>
      <c r="AC345" s="25">
        <v>0</v>
      </c>
      <c r="AD345" s="25">
        <v>0</v>
      </c>
      <c r="AE345" s="25">
        <v>14527766.34</v>
      </c>
    </row>
    <row r="346" spans="1:31" x14ac:dyDescent="0.2">
      <c r="A346" s="38" t="s">
        <v>523</v>
      </c>
      <c r="B346" s="104" t="s">
        <v>524</v>
      </c>
      <c r="C346" s="25">
        <v>780768088</v>
      </c>
      <c r="D346" s="25">
        <v>145202672</v>
      </c>
      <c r="E346" s="25">
        <v>0</v>
      </c>
      <c r="F346" s="25">
        <v>1000000</v>
      </c>
      <c r="G346" s="25">
        <v>11000000</v>
      </c>
      <c r="H346" s="25">
        <v>915970760</v>
      </c>
      <c r="I346" s="25">
        <v>915970760</v>
      </c>
      <c r="J346" s="25">
        <v>915970760</v>
      </c>
      <c r="K346" s="25">
        <v>878874370.34000003</v>
      </c>
      <c r="L346" s="25">
        <v>878874370.34000003</v>
      </c>
      <c r="M346" s="25">
        <v>878874370.34000003</v>
      </c>
      <c r="N346" s="25">
        <v>878874370.34000003</v>
      </c>
      <c r="O346" s="25">
        <v>878874370.34000003</v>
      </c>
      <c r="P346" s="25">
        <v>878874370.34000003</v>
      </c>
      <c r="Q346" s="25">
        <v>864346604</v>
      </c>
      <c r="R346" s="25">
        <v>864346604</v>
      </c>
      <c r="S346" s="25">
        <v>0</v>
      </c>
      <c r="T346" s="25">
        <v>0</v>
      </c>
      <c r="U346" s="25">
        <v>0</v>
      </c>
      <c r="V346" s="25">
        <v>0</v>
      </c>
      <c r="W346" s="25">
        <v>37096389.659999996</v>
      </c>
      <c r="X346" s="25">
        <v>4.049953478864329</v>
      </c>
      <c r="Y346" s="25">
        <v>37096389.659999996</v>
      </c>
      <c r="Z346" s="25">
        <v>4.049953478864329</v>
      </c>
      <c r="AA346" s="25">
        <v>37096389.659999996</v>
      </c>
      <c r="AB346" s="25">
        <v>4.049953478864329</v>
      </c>
      <c r="AC346" s="25">
        <v>0</v>
      </c>
      <c r="AD346" s="25">
        <v>0</v>
      </c>
      <c r="AE346" s="25">
        <v>14527766.34</v>
      </c>
    </row>
    <row r="347" spans="1:31" x14ac:dyDescent="0.2">
      <c r="A347" s="38" t="s">
        <v>525</v>
      </c>
      <c r="B347" s="104" t="s">
        <v>526</v>
      </c>
      <c r="C347" s="25">
        <v>780768088</v>
      </c>
      <c r="D347" s="25">
        <v>145202672</v>
      </c>
      <c r="E347" s="25">
        <v>0</v>
      </c>
      <c r="F347" s="25">
        <v>1000000</v>
      </c>
      <c r="G347" s="25">
        <v>11000000</v>
      </c>
      <c r="H347" s="25">
        <v>915970760</v>
      </c>
      <c r="I347" s="25">
        <v>915970760</v>
      </c>
      <c r="J347" s="25">
        <v>915970760</v>
      </c>
      <c r="K347" s="25">
        <v>878874370.34000003</v>
      </c>
      <c r="L347" s="25">
        <v>878874370.34000003</v>
      </c>
      <c r="M347" s="25">
        <v>878874370.34000003</v>
      </c>
      <c r="N347" s="25">
        <v>878874370.34000003</v>
      </c>
      <c r="O347" s="25">
        <v>878874370.34000003</v>
      </c>
      <c r="P347" s="25">
        <v>878874370.34000003</v>
      </c>
      <c r="Q347" s="25">
        <v>864346604</v>
      </c>
      <c r="R347" s="25">
        <v>864346604</v>
      </c>
      <c r="S347" s="25">
        <v>0</v>
      </c>
      <c r="T347" s="25">
        <v>0</v>
      </c>
      <c r="U347" s="25">
        <v>0</v>
      </c>
      <c r="V347" s="25">
        <v>0</v>
      </c>
      <c r="W347" s="25">
        <v>37096389.659999996</v>
      </c>
      <c r="X347" s="25">
        <v>4.049953478864329</v>
      </c>
      <c r="Y347" s="25">
        <v>37096389.659999996</v>
      </c>
      <c r="Z347" s="25">
        <v>4.049953478864329</v>
      </c>
      <c r="AA347" s="25">
        <v>37096389.659999996</v>
      </c>
      <c r="AB347" s="25">
        <v>4.049953478864329</v>
      </c>
      <c r="AC347" s="25">
        <v>0</v>
      </c>
      <c r="AD347" s="25">
        <v>0</v>
      </c>
      <c r="AE347" s="25">
        <v>14527766.34</v>
      </c>
    </row>
    <row r="348" spans="1:31" x14ac:dyDescent="0.2">
      <c r="A348" s="38" t="s">
        <v>527</v>
      </c>
      <c r="B348" s="104" t="s">
        <v>528</v>
      </c>
      <c r="C348" s="25">
        <v>257568658</v>
      </c>
      <c r="D348" s="25">
        <v>35000000</v>
      </c>
      <c r="E348" s="25">
        <v>0</v>
      </c>
      <c r="F348" s="25">
        <v>1000000</v>
      </c>
      <c r="G348" s="25">
        <v>0</v>
      </c>
      <c r="H348" s="25">
        <v>293568658</v>
      </c>
      <c r="I348" s="25">
        <v>293568658</v>
      </c>
      <c r="J348" s="25">
        <v>293568658</v>
      </c>
      <c r="K348" s="25">
        <v>292241639</v>
      </c>
      <c r="L348" s="25">
        <v>292241639</v>
      </c>
      <c r="M348" s="25">
        <v>292241639</v>
      </c>
      <c r="N348" s="25">
        <v>292241639</v>
      </c>
      <c r="O348" s="25">
        <v>292241639</v>
      </c>
      <c r="P348" s="25">
        <v>292241639</v>
      </c>
      <c r="Q348" s="25">
        <v>292241639</v>
      </c>
      <c r="R348" s="25">
        <v>292241639</v>
      </c>
      <c r="S348" s="25">
        <v>0</v>
      </c>
      <c r="T348" s="25">
        <v>0</v>
      </c>
      <c r="U348" s="25">
        <v>0</v>
      </c>
      <c r="V348" s="25">
        <v>0</v>
      </c>
      <c r="W348" s="25">
        <v>1327019</v>
      </c>
      <c r="X348" s="25">
        <v>0.45203020276095002</v>
      </c>
      <c r="Y348" s="25">
        <v>1327019</v>
      </c>
      <c r="Z348" s="25">
        <v>0.45203020276095002</v>
      </c>
      <c r="AA348" s="25">
        <v>1327019</v>
      </c>
      <c r="AB348" s="25">
        <v>0.45203020276095002</v>
      </c>
      <c r="AC348" s="25">
        <v>0</v>
      </c>
      <c r="AD348" s="25">
        <v>0</v>
      </c>
      <c r="AE348" s="25">
        <v>0</v>
      </c>
    </row>
    <row r="349" spans="1:31" ht="25.5" x14ac:dyDescent="0.2">
      <c r="A349" s="38" t="s">
        <v>529</v>
      </c>
      <c r="B349" s="104" t="s">
        <v>530</v>
      </c>
      <c r="C349" s="25">
        <v>257568658</v>
      </c>
      <c r="D349" s="25">
        <v>35000000</v>
      </c>
      <c r="E349" s="25">
        <v>0</v>
      </c>
      <c r="F349" s="25">
        <v>1000000</v>
      </c>
      <c r="G349" s="25">
        <v>0</v>
      </c>
      <c r="H349" s="25">
        <v>293568658</v>
      </c>
      <c r="I349" s="25">
        <v>293568658</v>
      </c>
      <c r="J349" s="25">
        <v>293568658</v>
      </c>
      <c r="K349" s="25">
        <v>292241639</v>
      </c>
      <c r="L349" s="25">
        <v>292241639</v>
      </c>
      <c r="M349" s="25">
        <v>292241639</v>
      </c>
      <c r="N349" s="25">
        <v>292241639</v>
      </c>
      <c r="O349" s="25">
        <v>292241639</v>
      </c>
      <c r="P349" s="25">
        <v>292241639</v>
      </c>
      <c r="Q349" s="25">
        <v>292241639</v>
      </c>
      <c r="R349" s="25">
        <v>292241639</v>
      </c>
      <c r="S349" s="25">
        <v>0</v>
      </c>
      <c r="T349" s="25">
        <v>0</v>
      </c>
      <c r="U349" s="25">
        <v>0</v>
      </c>
      <c r="V349" s="25">
        <v>0</v>
      </c>
      <c r="W349" s="25">
        <v>1327019</v>
      </c>
      <c r="X349" s="25">
        <v>0.45203020276095002</v>
      </c>
      <c r="Y349" s="25">
        <v>1327019</v>
      </c>
      <c r="Z349" s="25">
        <v>0.45203020276095002</v>
      </c>
      <c r="AA349" s="25">
        <v>1327019</v>
      </c>
      <c r="AB349" s="25">
        <v>0.45203020276095002</v>
      </c>
      <c r="AC349" s="25">
        <v>0</v>
      </c>
      <c r="AD349" s="25">
        <v>0</v>
      </c>
      <c r="AE349" s="25">
        <v>0</v>
      </c>
    </row>
    <row r="350" spans="1:31" x14ac:dyDescent="0.2">
      <c r="A350" s="38" t="s">
        <v>531</v>
      </c>
      <c r="B350" s="104" t="s">
        <v>532</v>
      </c>
      <c r="C350" s="25">
        <v>257568658</v>
      </c>
      <c r="D350" s="25">
        <v>35000000</v>
      </c>
      <c r="E350" s="25">
        <v>0</v>
      </c>
      <c r="F350" s="25">
        <v>1000000</v>
      </c>
      <c r="G350" s="25">
        <v>0</v>
      </c>
      <c r="H350" s="25">
        <v>293568658</v>
      </c>
      <c r="I350" s="25">
        <v>293568658</v>
      </c>
      <c r="J350" s="25">
        <v>293568658</v>
      </c>
      <c r="K350" s="25">
        <v>292241639</v>
      </c>
      <c r="L350" s="25">
        <v>292241639</v>
      </c>
      <c r="M350" s="25">
        <v>292241639</v>
      </c>
      <c r="N350" s="25">
        <v>292241639</v>
      </c>
      <c r="O350" s="25">
        <v>292241639</v>
      </c>
      <c r="P350" s="25">
        <v>292241639</v>
      </c>
      <c r="Q350" s="25">
        <v>292241639</v>
      </c>
      <c r="R350" s="25">
        <v>292241639</v>
      </c>
      <c r="S350" s="25">
        <v>0</v>
      </c>
      <c r="T350" s="25">
        <v>0</v>
      </c>
      <c r="U350" s="25">
        <v>0</v>
      </c>
      <c r="V350" s="25">
        <v>0</v>
      </c>
      <c r="W350" s="25">
        <v>1327019</v>
      </c>
      <c r="X350" s="25">
        <v>0.45203020276095002</v>
      </c>
      <c r="Y350" s="25">
        <v>1327019</v>
      </c>
      <c r="Z350" s="25">
        <v>0.45203020276095002</v>
      </c>
      <c r="AA350" s="25">
        <v>1327019</v>
      </c>
      <c r="AB350" s="25">
        <v>0.45203020276095002</v>
      </c>
      <c r="AC350" s="25">
        <v>0</v>
      </c>
      <c r="AD350" s="25">
        <v>0</v>
      </c>
      <c r="AE350" s="25">
        <v>0</v>
      </c>
    </row>
    <row r="351" spans="1:31" x14ac:dyDescent="0.2">
      <c r="A351" s="38" t="s">
        <v>533</v>
      </c>
      <c r="B351" s="104" t="s">
        <v>534</v>
      </c>
      <c r="C351" s="25">
        <v>257568658</v>
      </c>
      <c r="D351" s="25">
        <v>35000000</v>
      </c>
      <c r="E351" s="25">
        <v>0</v>
      </c>
      <c r="F351" s="25">
        <v>1000000</v>
      </c>
      <c r="G351" s="25">
        <v>0</v>
      </c>
      <c r="H351" s="25">
        <v>293568658</v>
      </c>
      <c r="I351" s="25">
        <v>293568658</v>
      </c>
      <c r="J351" s="25">
        <v>293568658</v>
      </c>
      <c r="K351" s="25">
        <v>292241639</v>
      </c>
      <c r="L351" s="25">
        <v>292241639</v>
      </c>
      <c r="M351" s="25">
        <v>292241639</v>
      </c>
      <c r="N351" s="25">
        <v>292241639</v>
      </c>
      <c r="O351" s="25">
        <v>292241639</v>
      </c>
      <c r="P351" s="25">
        <v>292241639</v>
      </c>
      <c r="Q351" s="25">
        <v>292241639</v>
      </c>
      <c r="R351" s="25">
        <v>292241639</v>
      </c>
      <c r="S351" s="25">
        <v>0</v>
      </c>
      <c r="T351" s="25">
        <v>0</v>
      </c>
      <c r="U351" s="25">
        <v>0</v>
      </c>
      <c r="V351" s="25">
        <v>0</v>
      </c>
      <c r="W351" s="25">
        <v>1327019</v>
      </c>
      <c r="X351" s="25">
        <v>0.45203020276095002</v>
      </c>
      <c r="Y351" s="25">
        <v>1327019</v>
      </c>
      <c r="Z351" s="25">
        <v>0.45203020276095002</v>
      </c>
      <c r="AA351" s="25">
        <v>1327019</v>
      </c>
      <c r="AB351" s="25">
        <v>0.45203020276095002</v>
      </c>
      <c r="AC351" s="25">
        <v>0</v>
      </c>
      <c r="AD351" s="25">
        <v>0</v>
      </c>
      <c r="AE351" s="25">
        <v>0</v>
      </c>
    </row>
    <row r="352" spans="1:31" x14ac:dyDescent="0.2">
      <c r="A352" s="38" t="s">
        <v>535</v>
      </c>
      <c r="B352" s="104" t="s">
        <v>536</v>
      </c>
      <c r="C352" s="25">
        <v>523199430</v>
      </c>
      <c r="D352" s="25">
        <v>110202672</v>
      </c>
      <c r="E352" s="25">
        <v>0</v>
      </c>
      <c r="F352" s="25">
        <v>0</v>
      </c>
      <c r="G352" s="25">
        <v>11000000</v>
      </c>
      <c r="H352" s="25">
        <v>622402102</v>
      </c>
      <c r="I352" s="25">
        <v>622402102</v>
      </c>
      <c r="J352" s="25">
        <v>622402102</v>
      </c>
      <c r="K352" s="25">
        <v>586632731.34000003</v>
      </c>
      <c r="L352" s="25">
        <v>586632731.34000003</v>
      </c>
      <c r="M352" s="25">
        <v>586632731.34000003</v>
      </c>
      <c r="N352" s="25">
        <v>586632731.34000003</v>
      </c>
      <c r="O352" s="25">
        <v>586632731.34000003</v>
      </c>
      <c r="P352" s="25">
        <v>586632731.34000003</v>
      </c>
      <c r="Q352" s="25">
        <v>572104965</v>
      </c>
      <c r="R352" s="25">
        <v>572104965</v>
      </c>
      <c r="S352" s="25">
        <v>0</v>
      </c>
      <c r="T352" s="25">
        <v>0</v>
      </c>
      <c r="U352" s="25">
        <v>0</v>
      </c>
      <c r="V352" s="25">
        <v>0</v>
      </c>
      <c r="W352" s="25">
        <v>35769370.659999996</v>
      </c>
      <c r="X352" s="25">
        <v>5.7469874451034597</v>
      </c>
      <c r="Y352" s="25">
        <v>35769370.659999996</v>
      </c>
      <c r="Z352" s="25">
        <v>5.7469874451034597</v>
      </c>
      <c r="AA352" s="25">
        <v>35769370.659999996</v>
      </c>
      <c r="AB352" s="25">
        <v>5.7469874451034597</v>
      </c>
      <c r="AC352" s="25">
        <v>0</v>
      </c>
      <c r="AD352" s="25">
        <v>0</v>
      </c>
      <c r="AE352" s="25">
        <v>14527766.34</v>
      </c>
    </row>
    <row r="353" spans="1:31" x14ac:dyDescent="0.2">
      <c r="A353" s="38" t="s">
        <v>537</v>
      </c>
      <c r="B353" s="104" t="s">
        <v>538</v>
      </c>
      <c r="C353" s="25">
        <v>523199430</v>
      </c>
      <c r="D353" s="25">
        <v>110202672</v>
      </c>
      <c r="E353" s="25">
        <v>0</v>
      </c>
      <c r="F353" s="25">
        <v>0</v>
      </c>
      <c r="G353" s="25">
        <v>11000000</v>
      </c>
      <c r="H353" s="25">
        <v>622402102</v>
      </c>
      <c r="I353" s="25">
        <v>622402102</v>
      </c>
      <c r="J353" s="25">
        <v>622402102</v>
      </c>
      <c r="K353" s="25">
        <v>586632731.34000003</v>
      </c>
      <c r="L353" s="25">
        <v>586632731.34000003</v>
      </c>
      <c r="M353" s="25">
        <v>586632731.34000003</v>
      </c>
      <c r="N353" s="25">
        <v>586632731.34000003</v>
      </c>
      <c r="O353" s="25">
        <v>586632731.34000003</v>
      </c>
      <c r="P353" s="25">
        <v>586632731.34000003</v>
      </c>
      <c r="Q353" s="25">
        <v>572104965</v>
      </c>
      <c r="R353" s="25">
        <v>572104965</v>
      </c>
      <c r="S353" s="25">
        <v>0</v>
      </c>
      <c r="T353" s="25">
        <v>0</v>
      </c>
      <c r="U353" s="25">
        <v>0</v>
      </c>
      <c r="V353" s="25">
        <v>0</v>
      </c>
      <c r="W353" s="25">
        <v>35769370.659999996</v>
      </c>
      <c r="X353" s="25">
        <v>5.7469874451034597</v>
      </c>
      <c r="Y353" s="25">
        <v>35769370.659999996</v>
      </c>
      <c r="Z353" s="25">
        <v>5.7469874451034597</v>
      </c>
      <c r="AA353" s="25">
        <v>35769370.659999996</v>
      </c>
      <c r="AB353" s="25">
        <v>5.7469874451034597</v>
      </c>
      <c r="AC353" s="25">
        <v>0</v>
      </c>
      <c r="AD353" s="25">
        <v>0</v>
      </c>
      <c r="AE353" s="25">
        <v>14527766.34</v>
      </c>
    </row>
    <row r="354" spans="1:31" x14ac:dyDescent="0.2">
      <c r="A354" s="38" t="s">
        <v>539</v>
      </c>
      <c r="B354" s="104" t="s">
        <v>502</v>
      </c>
      <c r="C354" s="25">
        <v>189856088</v>
      </c>
      <c r="D354" s="25">
        <v>0</v>
      </c>
      <c r="E354" s="25">
        <v>0</v>
      </c>
      <c r="F354" s="25">
        <v>0</v>
      </c>
      <c r="G354" s="25">
        <v>0</v>
      </c>
      <c r="H354" s="25">
        <v>189856088</v>
      </c>
      <c r="I354" s="25">
        <v>189856088</v>
      </c>
      <c r="J354" s="25">
        <v>189856088</v>
      </c>
      <c r="K354" s="25">
        <v>186044569</v>
      </c>
      <c r="L354" s="25">
        <v>186044569</v>
      </c>
      <c r="M354" s="25">
        <v>186044569</v>
      </c>
      <c r="N354" s="25">
        <v>186044569</v>
      </c>
      <c r="O354" s="25">
        <v>186044569</v>
      </c>
      <c r="P354" s="25">
        <v>186044569</v>
      </c>
      <c r="Q354" s="25">
        <v>172735369</v>
      </c>
      <c r="R354" s="25">
        <v>172735369</v>
      </c>
      <c r="S354" s="25">
        <v>0</v>
      </c>
      <c r="T354" s="25">
        <v>0</v>
      </c>
      <c r="U354" s="25">
        <v>0</v>
      </c>
      <c r="V354" s="25">
        <v>0</v>
      </c>
      <c r="W354" s="25">
        <v>3811519</v>
      </c>
      <c r="X354" s="25">
        <v>2.0075832385211703</v>
      </c>
      <c r="Y354" s="25">
        <v>3811519</v>
      </c>
      <c r="Z354" s="25">
        <v>2.0075832385211703</v>
      </c>
      <c r="AA354" s="25">
        <v>3811519</v>
      </c>
      <c r="AB354" s="25">
        <v>2.0075832385211703</v>
      </c>
      <c r="AC354" s="25">
        <v>0</v>
      </c>
      <c r="AD354" s="25">
        <v>0</v>
      </c>
      <c r="AE354" s="25">
        <v>13309200</v>
      </c>
    </row>
    <row r="355" spans="1:31" ht="25.5" x14ac:dyDescent="0.2">
      <c r="A355" s="38" t="s">
        <v>540</v>
      </c>
      <c r="B355" s="104" t="s">
        <v>541</v>
      </c>
      <c r="C355" s="25">
        <v>189856088</v>
      </c>
      <c r="D355" s="25">
        <v>0</v>
      </c>
      <c r="E355" s="25">
        <v>0</v>
      </c>
      <c r="F355" s="25">
        <v>0</v>
      </c>
      <c r="G355" s="25">
        <v>0</v>
      </c>
      <c r="H355" s="25">
        <v>189856088</v>
      </c>
      <c r="I355" s="25">
        <v>189856088</v>
      </c>
      <c r="J355" s="25">
        <v>189856088</v>
      </c>
      <c r="K355" s="25">
        <v>186044569</v>
      </c>
      <c r="L355" s="25">
        <v>186044569</v>
      </c>
      <c r="M355" s="25">
        <v>186044569</v>
      </c>
      <c r="N355" s="25">
        <v>186044569</v>
      </c>
      <c r="O355" s="25">
        <v>186044569</v>
      </c>
      <c r="P355" s="25">
        <v>186044569</v>
      </c>
      <c r="Q355" s="25">
        <v>172735369</v>
      </c>
      <c r="R355" s="25">
        <v>172735369</v>
      </c>
      <c r="S355" s="25">
        <v>0</v>
      </c>
      <c r="T355" s="25">
        <v>0</v>
      </c>
      <c r="U355" s="25">
        <v>0</v>
      </c>
      <c r="V355" s="25">
        <v>0</v>
      </c>
      <c r="W355" s="25">
        <v>3811519</v>
      </c>
      <c r="X355" s="25">
        <v>2.0075832385211703</v>
      </c>
      <c r="Y355" s="25">
        <v>3811519</v>
      </c>
      <c r="Z355" s="25">
        <v>2.0075832385211703</v>
      </c>
      <c r="AA355" s="25">
        <v>3811519</v>
      </c>
      <c r="AB355" s="25">
        <v>2.0075832385211703</v>
      </c>
      <c r="AC355" s="25">
        <v>0</v>
      </c>
      <c r="AD355" s="25">
        <v>0</v>
      </c>
      <c r="AE355" s="25">
        <v>13309200</v>
      </c>
    </row>
    <row r="356" spans="1:31" x14ac:dyDescent="0.2">
      <c r="A356" s="38" t="s">
        <v>542</v>
      </c>
      <c r="B356" s="104" t="s">
        <v>532</v>
      </c>
      <c r="C356" s="25">
        <v>333343342</v>
      </c>
      <c r="D356" s="25">
        <v>110202672</v>
      </c>
      <c r="E356" s="25">
        <v>0</v>
      </c>
      <c r="F356" s="25">
        <v>0</v>
      </c>
      <c r="G356" s="25">
        <v>11000000</v>
      </c>
      <c r="H356" s="25">
        <v>432546014</v>
      </c>
      <c r="I356" s="25">
        <v>432546014</v>
      </c>
      <c r="J356" s="25">
        <v>432546014</v>
      </c>
      <c r="K356" s="25">
        <v>400588162.33999997</v>
      </c>
      <c r="L356" s="25">
        <v>400588162.33999997</v>
      </c>
      <c r="M356" s="25">
        <v>400588162.33999997</v>
      </c>
      <c r="N356" s="25">
        <v>400588162.33999997</v>
      </c>
      <c r="O356" s="25">
        <v>400588162.33999997</v>
      </c>
      <c r="P356" s="25">
        <v>400588162.33999997</v>
      </c>
      <c r="Q356" s="25">
        <v>399369596</v>
      </c>
      <c r="R356" s="25">
        <v>399369596</v>
      </c>
      <c r="S356" s="25">
        <v>0</v>
      </c>
      <c r="T356" s="25">
        <v>0</v>
      </c>
      <c r="U356" s="25">
        <v>0</v>
      </c>
      <c r="V356" s="25">
        <v>0</v>
      </c>
      <c r="W356" s="25">
        <v>31957851.66</v>
      </c>
      <c r="X356" s="25">
        <v>7.38831260158139</v>
      </c>
      <c r="Y356" s="25">
        <v>31957851.66</v>
      </c>
      <c r="Z356" s="25">
        <v>7.38831260158139</v>
      </c>
      <c r="AA356" s="25">
        <v>31957851.66</v>
      </c>
      <c r="AB356" s="25">
        <v>7.38831260158139</v>
      </c>
      <c r="AC356" s="25">
        <v>0</v>
      </c>
      <c r="AD356" s="25">
        <v>0</v>
      </c>
      <c r="AE356" s="25">
        <v>1218566.3400000001</v>
      </c>
    </row>
    <row r="357" spans="1:31" ht="25.5" x14ac:dyDescent="0.2">
      <c r="A357" s="38" t="s">
        <v>543</v>
      </c>
      <c r="B357" s="104" t="s">
        <v>544</v>
      </c>
      <c r="C357" s="25">
        <v>333343342</v>
      </c>
      <c r="D357" s="25">
        <v>110202672</v>
      </c>
      <c r="E357" s="25">
        <v>0</v>
      </c>
      <c r="F357" s="25">
        <v>0</v>
      </c>
      <c r="G357" s="25">
        <v>11000000</v>
      </c>
      <c r="H357" s="25">
        <v>432546014</v>
      </c>
      <c r="I357" s="25">
        <v>432546014</v>
      </c>
      <c r="J357" s="25">
        <v>432546014</v>
      </c>
      <c r="K357" s="25">
        <v>400588162.33999997</v>
      </c>
      <c r="L357" s="25">
        <v>400588162.33999997</v>
      </c>
      <c r="M357" s="25">
        <v>400588162.33999997</v>
      </c>
      <c r="N357" s="25">
        <v>400588162.33999997</v>
      </c>
      <c r="O357" s="25">
        <v>400588162.33999997</v>
      </c>
      <c r="P357" s="25">
        <v>400588162.33999997</v>
      </c>
      <c r="Q357" s="25">
        <v>399369596</v>
      </c>
      <c r="R357" s="25">
        <v>399369596</v>
      </c>
      <c r="S357" s="25">
        <v>0</v>
      </c>
      <c r="T357" s="25">
        <v>0</v>
      </c>
      <c r="U357" s="25">
        <v>0</v>
      </c>
      <c r="V357" s="25">
        <v>0</v>
      </c>
      <c r="W357" s="25">
        <v>31957851.66</v>
      </c>
      <c r="X357" s="25">
        <v>7.38831260158139</v>
      </c>
      <c r="Y357" s="25">
        <v>31957851.66</v>
      </c>
      <c r="Z357" s="25">
        <v>7.38831260158139</v>
      </c>
      <c r="AA357" s="25">
        <v>31957851.66</v>
      </c>
      <c r="AB357" s="25">
        <v>7.38831260158139</v>
      </c>
      <c r="AC357" s="25">
        <v>0</v>
      </c>
      <c r="AD357" s="25">
        <v>0</v>
      </c>
      <c r="AE357" s="25">
        <v>1218566.3400000001</v>
      </c>
    </row>
    <row r="358" spans="1:31" x14ac:dyDescent="0.2">
      <c r="A358" s="38" t="s">
        <v>545</v>
      </c>
      <c r="B358" s="104" t="s">
        <v>546</v>
      </c>
      <c r="C358" s="25">
        <v>66054218</v>
      </c>
      <c r="D358" s="25">
        <v>30000000</v>
      </c>
      <c r="E358" s="25">
        <v>0</v>
      </c>
      <c r="F358" s="25">
        <v>10000000</v>
      </c>
      <c r="G358" s="25">
        <v>0</v>
      </c>
      <c r="H358" s="25">
        <v>106054218</v>
      </c>
      <c r="I358" s="25">
        <v>106054218</v>
      </c>
      <c r="J358" s="25">
        <v>106054218</v>
      </c>
      <c r="K358" s="25">
        <v>105980000</v>
      </c>
      <c r="L358" s="25">
        <v>105980000</v>
      </c>
      <c r="M358" s="25">
        <v>105980000</v>
      </c>
      <c r="N358" s="25">
        <v>105980000</v>
      </c>
      <c r="O358" s="25">
        <v>105980000</v>
      </c>
      <c r="P358" s="25">
        <v>105980000</v>
      </c>
      <c r="Q358" s="25">
        <v>105980000</v>
      </c>
      <c r="R358" s="25">
        <v>105980000</v>
      </c>
      <c r="S358" s="25">
        <v>0</v>
      </c>
      <c r="T358" s="25">
        <v>0</v>
      </c>
      <c r="U358" s="25">
        <v>0</v>
      </c>
      <c r="V358" s="25">
        <v>0</v>
      </c>
      <c r="W358" s="25">
        <v>74218</v>
      </c>
      <c r="X358" s="25">
        <v>6.9981186415423904E-2</v>
      </c>
      <c r="Y358" s="25">
        <v>74218</v>
      </c>
      <c r="Z358" s="25">
        <v>6.9981186415423904E-2</v>
      </c>
      <c r="AA358" s="25">
        <v>74218</v>
      </c>
      <c r="AB358" s="25">
        <v>6.9981186415423904E-2</v>
      </c>
      <c r="AC358" s="25">
        <v>0</v>
      </c>
      <c r="AD358" s="25">
        <v>0</v>
      </c>
      <c r="AE358" s="25">
        <v>0</v>
      </c>
    </row>
    <row r="359" spans="1:31" x14ac:dyDescent="0.2">
      <c r="A359" s="38" t="s">
        <v>547</v>
      </c>
      <c r="B359" s="104" t="s">
        <v>548</v>
      </c>
      <c r="C359" s="25">
        <v>66054218</v>
      </c>
      <c r="D359" s="25">
        <v>30000000</v>
      </c>
      <c r="E359" s="25">
        <v>0</v>
      </c>
      <c r="F359" s="25">
        <v>10000000</v>
      </c>
      <c r="G359" s="25">
        <v>0</v>
      </c>
      <c r="H359" s="25">
        <v>106054218</v>
      </c>
      <c r="I359" s="25">
        <v>106054218</v>
      </c>
      <c r="J359" s="25">
        <v>106054218</v>
      </c>
      <c r="K359" s="25">
        <v>105980000</v>
      </c>
      <c r="L359" s="25">
        <v>105980000</v>
      </c>
      <c r="M359" s="25">
        <v>105980000</v>
      </c>
      <c r="N359" s="25">
        <v>105980000</v>
      </c>
      <c r="O359" s="25">
        <v>105980000</v>
      </c>
      <c r="P359" s="25">
        <v>105980000</v>
      </c>
      <c r="Q359" s="25">
        <v>105980000</v>
      </c>
      <c r="R359" s="25">
        <v>105980000</v>
      </c>
      <c r="S359" s="25">
        <v>0</v>
      </c>
      <c r="T359" s="25">
        <v>0</v>
      </c>
      <c r="U359" s="25">
        <v>0</v>
      </c>
      <c r="V359" s="25">
        <v>0</v>
      </c>
      <c r="W359" s="25">
        <v>74218</v>
      </c>
      <c r="X359" s="25">
        <v>6.9981186415423904E-2</v>
      </c>
      <c r="Y359" s="25">
        <v>74218</v>
      </c>
      <c r="Z359" s="25">
        <v>6.9981186415423904E-2</v>
      </c>
      <c r="AA359" s="25">
        <v>74218</v>
      </c>
      <c r="AB359" s="25">
        <v>6.9981186415423904E-2</v>
      </c>
      <c r="AC359" s="25">
        <v>0</v>
      </c>
      <c r="AD359" s="25">
        <v>0</v>
      </c>
      <c r="AE359" s="25">
        <v>0</v>
      </c>
    </row>
    <row r="360" spans="1:31" x14ac:dyDescent="0.2">
      <c r="A360" s="38" t="s">
        <v>549</v>
      </c>
      <c r="B360" s="104" t="s">
        <v>550</v>
      </c>
      <c r="C360" s="25">
        <v>66054218</v>
      </c>
      <c r="D360" s="25">
        <v>30000000</v>
      </c>
      <c r="E360" s="25">
        <v>0</v>
      </c>
      <c r="F360" s="25">
        <v>10000000</v>
      </c>
      <c r="G360" s="25">
        <v>0</v>
      </c>
      <c r="H360" s="25">
        <v>106054218</v>
      </c>
      <c r="I360" s="25">
        <v>106054218</v>
      </c>
      <c r="J360" s="25">
        <v>106054218</v>
      </c>
      <c r="K360" s="25">
        <v>105980000</v>
      </c>
      <c r="L360" s="25">
        <v>105980000</v>
      </c>
      <c r="M360" s="25">
        <v>105980000</v>
      </c>
      <c r="N360" s="25">
        <v>105980000</v>
      </c>
      <c r="O360" s="25">
        <v>105980000</v>
      </c>
      <c r="P360" s="25">
        <v>105980000</v>
      </c>
      <c r="Q360" s="25">
        <v>105980000</v>
      </c>
      <c r="R360" s="25">
        <v>105980000</v>
      </c>
      <c r="S360" s="25">
        <v>0</v>
      </c>
      <c r="T360" s="25">
        <v>0</v>
      </c>
      <c r="U360" s="25">
        <v>0</v>
      </c>
      <c r="V360" s="25">
        <v>0</v>
      </c>
      <c r="W360" s="25">
        <v>74218</v>
      </c>
      <c r="X360" s="25">
        <v>6.9981186415423904E-2</v>
      </c>
      <c r="Y360" s="25">
        <v>74218</v>
      </c>
      <c r="Z360" s="25">
        <v>6.9981186415423904E-2</v>
      </c>
      <c r="AA360" s="25">
        <v>74218</v>
      </c>
      <c r="AB360" s="25">
        <v>6.9981186415423904E-2</v>
      </c>
      <c r="AC360" s="25">
        <v>0</v>
      </c>
      <c r="AD360" s="25">
        <v>0</v>
      </c>
      <c r="AE360" s="25">
        <v>0</v>
      </c>
    </row>
    <row r="361" spans="1:31" x14ac:dyDescent="0.2">
      <c r="A361" s="38" t="s">
        <v>551</v>
      </c>
      <c r="B361" s="104" t="s">
        <v>552</v>
      </c>
      <c r="C361" s="25">
        <v>66054218</v>
      </c>
      <c r="D361" s="25">
        <v>30000000</v>
      </c>
      <c r="E361" s="25">
        <v>0</v>
      </c>
      <c r="F361" s="25">
        <v>10000000</v>
      </c>
      <c r="G361" s="25">
        <v>0</v>
      </c>
      <c r="H361" s="25">
        <v>106054218</v>
      </c>
      <c r="I361" s="25">
        <v>106054218</v>
      </c>
      <c r="J361" s="25">
        <v>106054218</v>
      </c>
      <c r="K361" s="25">
        <v>105980000</v>
      </c>
      <c r="L361" s="25">
        <v>105980000</v>
      </c>
      <c r="M361" s="25">
        <v>105980000</v>
      </c>
      <c r="N361" s="25">
        <v>105980000</v>
      </c>
      <c r="O361" s="25">
        <v>105980000</v>
      </c>
      <c r="P361" s="25">
        <v>105980000</v>
      </c>
      <c r="Q361" s="25">
        <v>105980000</v>
      </c>
      <c r="R361" s="25">
        <v>105980000</v>
      </c>
      <c r="S361" s="25">
        <v>0</v>
      </c>
      <c r="T361" s="25">
        <v>0</v>
      </c>
      <c r="U361" s="25">
        <v>0</v>
      </c>
      <c r="V361" s="25">
        <v>0</v>
      </c>
      <c r="W361" s="25">
        <v>74218</v>
      </c>
      <c r="X361" s="25">
        <v>6.9981186415423904E-2</v>
      </c>
      <c r="Y361" s="25">
        <v>74218</v>
      </c>
      <c r="Z361" s="25">
        <v>6.9981186415423904E-2</v>
      </c>
      <c r="AA361" s="25">
        <v>74218</v>
      </c>
      <c r="AB361" s="25">
        <v>6.9981186415423904E-2</v>
      </c>
      <c r="AC361" s="25">
        <v>0</v>
      </c>
      <c r="AD361" s="25">
        <v>0</v>
      </c>
      <c r="AE361" s="25">
        <v>0</v>
      </c>
    </row>
    <row r="362" spans="1:31" x14ac:dyDescent="0.2">
      <c r="A362" s="38" t="s">
        <v>553</v>
      </c>
      <c r="B362" s="104" t="s">
        <v>502</v>
      </c>
      <c r="C362" s="25">
        <v>66054218</v>
      </c>
      <c r="D362" s="25">
        <v>0</v>
      </c>
      <c r="E362" s="25">
        <v>0</v>
      </c>
      <c r="F362" s="25">
        <v>0</v>
      </c>
      <c r="G362" s="25">
        <v>0</v>
      </c>
      <c r="H362" s="25">
        <v>66054218</v>
      </c>
      <c r="I362" s="25">
        <v>66054218</v>
      </c>
      <c r="J362" s="25">
        <v>66054218</v>
      </c>
      <c r="K362" s="25">
        <v>66020000</v>
      </c>
      <c r="L362" s="25">
        <v>66020000</v>
      </c>
      <c r="M362" s="25">
        <v>66020000</v>
      </c>
      <c r="N362" s="25">
        <v>66020000</v>
      </c>
      <c r="O362" s="25">
        <v>66020000</v>
      </c>
      <c r="P362" s="25">
        <v>66020000</v>
      </c>
      <c r="Q362" s="25">
        <v>66020000</v>
      </c>
      <c r="R362" s="25">
        <v>66020000</v>
      </c>
      <c r="S362" s="25">
        <v>0</v>
      </c>
      <c r="T362" s="25">
        <v>0</v>
      </c>
      <c r="U362" s="25">
        <v>0</v>
      </c>
      <c r="V362" s="25">
        <v>0</v>
      </c>
      <c r="W362" s="25">
        <v>34218</v>
      </c>
      <c r="X362" s="25">
        <v>5.1802899248614205E-2</v>
      </c>
      <c r="Y362" s="25">
        <v>34218</v>
      </c>
      <c r="Z362" s="25">
        <v>5.1802899248614205E-2</v>
      </c>
      <c r="AA362" s="25">
        <v>34218</v>
      </c>
      <c r="AB362" s="25">
        <v>5.1802899248614205E-2</v>
      </c>
      <c r="AC362" s="25">
        <v>0</v>
      </c>
      <c r="AD362" s="25">
        <v>0</v>
      </c>
      <c r="AE362" s="25">
        <v>0</v>
      </c>
    </row>
    <row r="363" spans="1:31" x14ac:dyDescent="0.2">
      <c r="A363" s="38" t="s">
        <v>554</v>
      </c>
      <c r="B363" s="104" t="s">
        <v>555</v>
      </c>
      <c r="C363" s="25">
        <v>66054218</v>
      </c>
      <c r="D363" s="25">
        <v>0</v>
      </c>
      <c r="E363" s="25">
        <v>0</v>
      </c>
      <c r="F363" s="25">
        <v>0</v>
      </c>
      <c r="G363" s="25">
        <v>0</v>
      </c>
      <c r="H363" s="25">
        <v>66054218</v>
      </c>
      <c r="I363" s="25">
        <v>66054218</v>
      </c>
      <c r="J363" s="25">
        <v>66054218</v>
      </c>
      <c r="K363" s="25">
        <v>66020000</v>
      </c>
      <c r="L363" s="25">
        <v>66020000</v>
      </c>
      <c r="M363" s="25">
        <v>66020000</v>
      </c>
      <c r="N363" s="25">
        <v>66020000</v>
      </c>
      <c r="O363" s="25">
        <v>66020000</v>
      </c>
      <c r="P363" s="25">
        <v>66020000</v>
      </c>
      <c r="Q363" s="25">
        <v>66020000</v>
      </c>
      <c r="R363" s="25">
        <v>66020000</v>
      </c>
      <c r="S363" s="25">
        <v>0</v>
      </c>
      <c r="T363" s="25">
        <v>0</v>
      </c>
      <c r="U363" s="25">
        <v>0</v>
      </c>
      <c r="V363" s="25">
        <v>0</v>
      </c>
      <c r="W363" s="25">
        <v>34218</v>
      </c>
      <c r="X363" s="25">
        <v>5.1802899248614205E-2</v>
      </c>
      <c r="Y363" s="25">
        <v>34218</v>
      </c>
      <c r="Z363" s="25">
        <v>5.1802899248614205E-2</v>
      </c>
      <c r="AA363" s="25">
        <v>34218</v>
      </c>
      <c r="AB363" s="25">
        <v>5.1802899248614205E-2</v>
      </c>
      <c r="AC363" s="25">
        <v>0</v>
      </c>
      <c r="AD363" s="25">
        <v>0</v>
      </c>
      <c r="AE363" s="25">
        <v>0</v>
      </c>
    </row>
    <row r="364" spans="1:31" x14ac:dyDescent="0.2">
      <c r="A364" s="38" t="s">
        <v>556</v>
      </c>
      <c r="B364" s="104" t="s">
        <v>532</v>
      </c>
      <c r="C364" s="25">
        <v>0</v>
      </c>
      <c r="D364" s="25">
        <v>30000000</v>
      </c>
      <c r="E364" s="25">
        <v>0</v>
      </c>
      <c r="F364" s="25">
        <v>10000000</v>
      </c>
      <c r="G364" s="25">
        <v>0</v>
      </c>
      <c r="H364" s="25">
        <v>40000000</v>
      </c>
      <c r="I364" s="25">
        <v>40000000</v>
      </c>
      <c r="J364" s="25">
        <v>40000000</v>
      </c>
      <c r="K364" s="25">
        <v>39960000</v>
      </c>
      <c r="L364" s="25">
        <v>39960000</v>
      </c>
      <c r="M364" s="25">
        <v>39960000</v>
      </c>
      <c r="N364" s="25">
        <v>39960000</v>
      </c>
      <c r="O364" s="25">
        <v>39960000</v>
      </c>
      <c r="P364" s="25">
        <v>39960000</v>
      </c>
      <c r="Q364" s="25">
        <v>39960000</v>
      </c>
      <c r="R364" s="25">
        <v>39960000</v>
      </c>
      <c r="S364" s="25">
        <v>0</v>
      </c>
      <c r="T364" s="25">
        <v>0</v>
      </c>
      <c r="U364" s="25">
        <v>0</v>
      </c>
      <c r="V364" s="25">
        <v>0</v>
      </c>
      <c r="W364" s="25">
        <v>40000</v>
      </c>
      <c r="X364" s="25">
        <v>0.1</v>
      </c>
      <c r="Y364" s="25">
        <v>40000</v>
      </c>
      <c r="Z364" s="25">
        <v>0.1</v>
      </c>
      <c r="AA364" s="25">
        <v>40000</v>
      </c>
      <c r="AB364" s="25">
        <v>0.1</v>
      </c>
      <c r="AC364" s="25">
        <v>0</v>
      </c>
      <c r="AD364" s="25">
        <v>0</v>
      </c>
      <c r="AE364" s="25">
        <v>0</v>
      </c>
    </row>
    <row r="365" spans="1:31" x14ac:dyDescent="0.2">
      <c r="A365" s="38" t="s">
        <v>557</v>
      </c>
      <c r="B365" s="104" t="s">
        <v>555</v>
      </c>
      <c r="C365" s="25">
        <v>0</v>
      </c>
      <c r="D365" s="25">
        <v>30000000</v>
      </c>
      <c r="E365" s="25">
        <v>0</v>
      </c>
      <c r="F365" s="25">
        <v>10000000</v>
      </c>
      <c r="G365" s="25">
        <v>0</v>
      </c>
      <c r="H365" s="25">
        <v>40000000</v>
      </c>
      <c r="I365" s="25">
        <v>40000000</v>
      </c>
      <c r="J365" s="25">
        <v>40000000</v>
      </c>
      <c r="K365" s="25">
        <v>39960000</v>
      </c>
      <c r="L365" s="25">
        <v>39960000</v>
      </c>
      <c r="M365" s="25">
        <v>39960000</v>
      </c>
      <c r="N365" s="25">
        <v>39960000</v>
      </c>
      <c r="O365" s="25">
        <v>39960000</v>
      </c>
      <c r="P365" s="25">
        <v>39960000</v>
      </c>
      <c r="Q365" s="25">
        <v>39960000</v>
      </c>
      <c r="R365" s="25">
        <v>39960000</v>
      </c>
      <c r="S365" s="25">
        <v>0</v>
      </c>
      <c r="T365" s="25">
        <v>0</v>
      </c>
      <c r="U365" s="25">
        <v>0</v>
      </c>
      <c r="V365" s="25">
        <v>0</v>
      </c>
      <c r="W365" s="25">
        <v>40000</v>
      </c>
      <c r="X365" s="25">
        <v>0.1</v>
      </c>
      <c r="Y365" s="25">
        <v>40000</v>
      </c>
      <c r="Z365" s="25">
        <v>0.1</v>
      </c>
      <c r="AA365" s="25">
        <v>40000</v>
      </c>
      <c r="AB365" s="25">
        <v>0.1</v>
      </c>
      <c r="AC365" s="25">
        <v>0</v>
      </c>
      <c r="AD365" s="25">
        <v>0</v>
      </c>
      <c r="AE365" s="25">
        <v>0</v>
      </c>
    </row>
    <row r="366" spans="1:31" x14ac:dyDescent="0.2">
      <c r="A366" s="38" t="s">
        <v>558</v>
      </c>
      <c r="B366" s="104" t="s">
        <v>559</v>
      </c>
      <c r="C366" s="25">
        <v>5961255907</v>
      </c>
      <c r="D366" s="25">
        <v>312575975</v>
      </c>
      <c r="E366" s="25">
        <v>2766265514</v>
      </c>
      <c r="F366" s="25">
        <v>774779752</v>
      </c>
      <c r="G366" s="25">
        <v>804779752</v>
      </c>
      <c r="H366" s="25">
        <v>3477566368</v>
      </c>
      <c r="I366" s="25">
        <v>3477566368</v>
      </c>
      <c r="J366" s="25">
        <v>3477566368</v>
      </c>
      <c r="K366" s="25">
        <v>2453402200</v>
      </c>
      <c r="L366" s="25">
        <v>2453402200</v>
      </c>
      <c r="M366" s="25">
        <v>2453402200</v>
      </c>
      <c r="N366" s="25">
        <v>2453402200</v>
      </c>
      <c r="O366" s="25">
        <v>2453402200</v>
      </c>
      <c r="P366" s="25">
        <v>2453402200</v>
      </c>
      <c r="Q366" s="25">
        <v>2407564178</v>
      </c>
      <c r="R366" s="25">
        <v>2407564178</v>
      </c>
      <c r="S366" s="25">
        <v>0</v>
      </c>
      <c r="T366" s="25">
        <v>0</v>
      </c>
      <c r="U366" s="25">
        <v>0</v>
      </c>
      <c r="V366" s="25">
        <v>0</v>
      </c>
      <c r="W366" s="25">
        <v>1024164168</v>
      </c>
      <c r="X366" s="25">
        <v>29.450600207782998</v>
      </c>
      <c r="Y366" s="25">
        <v>1024164168</v>
      </c>
      <c r="Z366" s="25">
        <v>29.450600207782998</v>
      </c>
      <c r="AA366" s="25">
        <v>1024164168</v>
      </c>
      <c r="AB366" s="25">
        <v>29.450600207782998</v>
      </c>
      <c r="AC366" s="25">
        <v>0</v>
      </c>
      <c r="AD366" s="25">
        <v>0</v>
      </c>
      <c r="AE366" s="25">
        <v>45838022</v>
      </c>
    </row>
    <row r="367" spans="1:31" x14ac:dyDescent="0.2">
      <c r="A367" s="38" t="s">
        <v>560</v>
      </c>
      <c r="B367" s="104" t="s">
        <v>561</v>
      </c>
      <c r="C367" s="25">
        <v>5961255907</v>
      </c>
      <c r="D367" s="25">
        <v>312575975</v>
      </c>
      <c r="E367" s="25">
        <v>2766265514</v>
      </c>
      <c r="F367" s="25">
        <v>774779752</v>
      </c>
      <c r="G367" s="25">
        <v>804779752</v>
      </c>
      <c r="H367" s="25">
        <v>3477566368</v>
      </c>
      <c r="I367" s="25">
        <v>3477566368</v>
      </c>
      <c r="J367" s="25">
        <v>3477566368</v>
      </c>
      <c r="K367" s="25">
        <v>2453402200</v>
      </c>
      <c r="L367" s="25">
        <v>2453402200</v>
      </c>
      <c r="M367" s="25">
        <v>2453402200</v>
      </c>
      <c r="N367" s="25">
        <v>2453402200</v>
      </c>
      <c r="O367" s="25">
        <v>2453402200</v>
      </c>
      <c r="P367" s="25">
        <v>2453402200</v>
      </c>
      <c r="Q367" s="25">
        <v>2407564178</v>
      </c>
      <c r="R367" s="25">
        <v>2407564178</v>
      </c>
      <c r="S367" s="25">
        <v>0</v>
      </c>
      <c r="T367" s="25">
        <v>0</v>
      </c>
      <c r="U367" s="25">
        <v>0</v>
      </c>
      <c r="V367" s="25">
        <v>0</v>
      </c>
      <c r="W367" s="25">
        <v>1024164168</v>
      </c>
      <c r="X367" s="25">
        <v>29.450600207782998</v>
      </c>
      <c r="Y367" s="25">
        <v>1024164168</v>
      </c>
      <c r="Z367" s="25">
        <v>29.450600207782998</v>
      </c>
      <c r="AA367" s="25">
        <v>1024164168</v>
      </c>
      <c r="AB367" s="25">
        <v>29.450600207782998</v>
      </c>
      <c r="AC367" s="25">
        <v>0</v>
      </c>
      <c r="AD367" s="25">
        <v>0</v>
      </c>
      <c r="AE367" s="25">
        <v>45838022</v>
      </c>
    </row>
    <row r="368" spans="1:31" x14ac:dyDescent="0.2">
      <c r="A368" s="38" t="s">
        <v>562</v>
      </c>
      <c r="B368" s="104" t="s">
        <v>490</v>
      </c>
      <c r="C368" s="25">
        <v>5961255907</v>
      </c>
      <c r="D368" s="25">
        <v>312575975</v>
      </c>
      <c r="E368" s="25">
        <v>2766265514</v>
      </c>
      <c r="F368" s="25">
        <v>774779752</v>
      </c>
      <c r="G368" s="25">
        <v>804779752</v>
      </c>
      <c r="H368" s="25">
        <v>3477566368</v>
      </c>
      <c r="I368" s="25">
        <v>3477566368</v>
      </c>
      <c r="J368" s="25">
        <v>3477566368</v>
      </c>
      <c r="K368" s="25">
        <v>2453402200</v>
      </c>
      <c r="L368" s="25">
        <v>2453402200</v>
      </c>
      <c r="M368" s="25">
        <v>2453402200</v>
      </c>
      <c r="N368" s="25">
        <v>2453402200</v>
      </c>
      <c r="O368" s="25">
        <v>2453402200</v>
      </c>
      <c r="P368" s="25">
        <v>2453402200</v>
      </c>
      <c r="Q368" s="25">
        <v>2407564178</v>
      </c>
      <c r="R368" s="25">
        <v>2407564178</v>
      </c>
      <c r="S368" s="25">
        <v>0</v>
      </c>
      <c r="T368" s="25">
        <v>0</v>
      </c>
      <c r="U368" s="25">
        <v>0</v>
      </c>
      <c r="V368" s="25">
        <v>0</v>
      </c>
      <c r="W368" s="25">
        <v>1024164168</v>
      </c>
      <c r="X368" s="25">
        <v>29.450600207782998</v>
      </c>
      <c r="Y368" s="25">
        <v>1024164168</v>
      </c>
      <c r="Z368" s="25">
        <v>29.450600207782998</v>
      </c>
      <c r="AA368" s="25">
        <v>1024164168</v>
      </c>
      <c r="AB368" s="25">
        <v>29.450600207782998</v>
      </c>
      <c r="AC368" s="25">
        <v>0</v>
      </c>
      <c r="AD368" s="25">
        <v>0</v>
      </c>
      <c r="AE368" s="25">
        <v>45838022</v>
      </c>
    </row>
    <row r="369" spans="1:31" x14ac:dyDescent="0.2">
      <c r="A369" s="38" t="s">
        <v>563</v>
      </c>
      <c r="B369" s="104" t="s">
        <v>492</v>
      </c>
      <c r="C369" s="25">
        <v>5961255907</v>
      </c>
      <c r="D369" s="25">
        <v>312575975</v>
      </c>
      <c r="E369" s="25">
        <v>2766265514</v>
      </c>
      <c r="F369" s="25">
        <v>774779752</v>
      </c>
      <c r="G369" s="25">
        <v>804779752</v>
      </c>
      <c r="H369" s="25">
        <v>3477566368</v>
      </c>
      <c r="I369" s="25">
        <v>3477566368</v>
      </c>
      <c r="J369" s="25">
        <v>3477566368</v>
      </c>
      <c r="K369" s="25">
        <v>2453402200</v>
      </c>
      <c r="L369" s="25">
        <v>2453402200</v>
      </c>
      <c r="M369" s="25">
        <v>2453402200</v>
      </c>
      <c r="N369" s="25">
        <v>2453402200</v>
      </c>
      <c r="O369" s="25">
        <v>2453402200</v>
      </c>
      <c r="P369" s="25">
        <v>2453402200</v>
      </c>
      <c r="Q369" s="25">
        <v>2407564178</v>
      </c>
      <c r="R369" s="25">
        <v>2407564178</v>
      </c>
      <c r="S369" s="25">
        <v>0</v>
      </c>
      <c r="T369" s="25">
        <v>0</v>
      </c>
      <c r="U369" s="25">
        <v>0</v>
      </c>
      <c r="V369" s="25">
        <v>0</v>
      </c>
      <c r="W369" s="25">
        <v>1024164168</v>
      </c>
      <c r="X369" s="25">
        <v>29.450600207782998</v>
      </c>
      <c r="Y369" s="25">
        <v>1024164168</v>
      </c>
      <c r="Z369" s="25">
        <v>29.450600207782998</v>
      </c>
      <c r="AA369" s="25">
        <v>1024164168</v>
      </c>
      <c r="AB369" s="25">
        <v>29.450600207782998</v>
      </c>
      <c r="AC369" s="25">
        <v>0</v>
      </c>
      <c r="AD369" s="25">
        <v>0</v>
      </c>
      <c r="AE369" s="25">
        <v>45838022</v>
      </c>
    </row>
    <row r="370" spans="1:31" x14ac:dyDescent="0.2">
      <c r="A370" s="38" t="s">
        <v>564</v>
      </c>
      <c r="B370" s="104" t="s">
        <v>565</v>
      </c>
      <c r="C370" s="25">
        <v>1729292652</v>
      </c>
      <c r="D370" s="25">
        <v>0</v>
      </c>
      <c r="E370" s="25">
        <v>1265101</v>
      </c>
      <c r="F370" s="25">
        <v>155545507</v>
      </c>
      <c r="G370" s="25">
        <v>563021497</v>
      </c>
      <c r="H370" s="25">
        <v>1320551561</v>
      </c>
      <c r="I370" s="25">
        <v>1320551561</v>
      </c>
      <c r="J370" s="25">
        <v>1320551561</v>
      </c>
      <c r="K370" s="25">
        <v>406320160</v>
      </c>
      <c r="L370" s="25">
        <v>406320160</v>
      </c>
      <c r="M370" s="25">
        <v>406320160</v>
      </c>
      <c r="N370" s="25">
        <v>406320160</v>
      </c>
      <c r="O370" s="25">
        <v>406320160</v>
      </c>
      <c r="P370" s="25">
        <v>406320160</v>
      </c>
      <c r="Q370" s="25">
        <v>404612160</v>
      </c>
      <c r="R370" s="25">
        <v>404612160</v>
      </c>
      <c r="S370" s="25">
        <v>0</v>
      </c>
      <c r="T370" s="25">
        <v>0</v>
      </c>
      <c r="U370" s="25">
        <v>0</v>
      </c>
      <c r="V370" s="25">
        <v>0</v>
      </c>
      <c r="W370" s="25">
        <v>914231401</v>
      </c>
      <c r="X370" s="25">
        <v>69.231026489241302</v>
      </c>
      <c r="Y370" s="25">
        <v>914231401</v>
      </c>
      <c r="Z370" s="25">
        <v>69.231026489241302</v>
      </c>
      <c r="AA370" s="25">
        <v>914231401</v>
      </c>
      <c r="AB370" s="25">
        <v>69.231026489241302</v>
      </c>
      <c r="AC370" s="25">
        <v>0</v>
      </c>
      <c r="AD370" s="25">
        <v>0</v>
      </c>
      <c r="AE370" s="25">
        <v>1708000</v>
      </c>
    </row>
    <row r="371" spans="1:31" x14ac:dyDescent="0.2">
      <c r="A371" s="38" t="s">
        <v>566</v>
      </c>
      <c r="B371" s="104" t="s">
        <v>567</v>
      </c>
      <c r="C371" s="25">
        <v>1729292652</v>
      </c>
      <c r="D371" s="25">
        <v>0</v>
      </c>
      <c r="E371" s="25">
        <v>1265101</v>
      </c>
      <c r="F371" s="25">
        <v>155545507</v>
      </c>
      <c r="G371" s="25">
        <v>563021497</v>
      </c>
      <c r="H371" s="25">
        <v>1320551561</v>
      </c>
      <c r="I371" s="25">
        <v>1320551561</v>
      </c>
      <c r="J371" s="25">
        <v>1320551561</v>
      </c>
      <c r="K371" s="25">
        <v>406320160</v>
      </c>
      <c r="L371" s="25">
        <v>406320160</v>
      </c>
      <c r="M371" s="25">
        <v>406320160</v>
      </c>
      <c r="N371" s="25">
        <v>406320160</v>
      </c>
      <c r="O371" s="25">
        <v>406320160</v>
      </c>
      <c r="P371" s="25">
        <v>406320160</v>
      </c>
      <c r="Q371" s="25">
        <v>404612160</v>
      </c>
      <c r="R371" s="25">
        <v>404612160</v>
      </c>
      <c r="S371" s="25">
        <v>0</v>
      </c>
      <c r="T371" s="25">
        <v>0</v>
      </c>
      <c r="U371" s="25">
        <v>0</v>
      </c>
      <c r="V371" s="25">
        <v>0</v>
      </c>
      <c r="W371" s="25">
        <v>914231401</v>
      </c>
      <c r="X371" s="25">
        <v>69.231026489241302</v>
      </c>
      <c r="Y371" s="25">
        <v>914231401</v>
      </c>
      <c r="Z371" s="25">
        <v>69.231026489241302</v>
      </c>
      <c r="AA371" s="25">
        <v>914231401</v>
      </c>
      <c r="AB371" s="25">
        <v>69.231026489241302</v>
      </c>
      <c r="AC371" s="25">
        <v>0</v>
      </c>
      <c r="AD371" s="25">
        <v>0</v>
      </c>
      <c r="AE371" s="25">
        <v>1708000</v>
      </c>
    </row>
    <row r="372" spans="1:31" ht="38.25" x14ac:dyDescent="0.2">
      <c r="A372" s="38" t="s">
        <v>568</v>
      </c>
      <c r="B372" s="104" t="s">
        <v>569</v>
      </c>
      <c r="C372" s="25">
        <v>1543292652</v>
      </c>
      <c r="D372" s="25">
        <v>0</v>
      </c>
      <c r="E372" s="25">
        <v>1265101</v>
      </c>
      <c r="F372" s="25">
        <v>155545507</v>
      </c>
      <c r="G372" s="25">
        <v>430748164</v>
      </c>
      <c r="H372" s="25">
        <v>1266824894</v>
      </c>
      <c r="I372" s="25">
        <v>1266824894</v>
      </c>
      <c r="J372" s="25">
        <v>1266824894</v>
      </c>
      <c r="K372" s="25">
        <v>352593493</v>
      </c>
      <c r="L372" s="25">
        <v>352593493</v>
      </c>
      <c r="M372" s="25">
        <v>352593493</v>
      </c>
      <c r="N372" s="25">
        <v>352593493</v>
      </c>
      <c r="O372" s="25">
        <v>352593493</v>
      </c>
      <c r="P372" s="25">
        <v>352593493</v>
      </c>
      <c r="Q372" s="25">
        <v>350885493</v>
      </c>
      <c r="R372" s="25">
        <v>350885493</v>
      </c>
      <c r="S372" s="25">
        <v>0</v>
      </c>
      <c r="T372" s="25">
        <v>0</v>
      </c>
      <c r="U372" s="25">
        <v>0</v>
      </c>
      <c r="V372" s="25">
        <v>0</v>
      </c>
      <c r="W372" s="25">
        <v>914231401</v>
      </c>
      <c r="X372" s="25">
        <v>72.167148382545108</v>
      </c>
      <c r="Y372" s="25">
        <v>914231401</v>
      </c>
      <c r="Z372" s="25">
        <v>72.167148382545108</v>
      </c>
      <c r="AA372" s="25">
        <v>914231401</v>
      </c>
      <c r="AB372" s="25">
        <v>72.167148382545108</v>
      </c>
      <c r="AC372" s="25">
        <v>0</v>
      </c>
      <c r="AD372" s="25">
        <v>0</v>
      </c>
      <c r="AE372" s="25">
        <v>1708000</v>
      </c>
    </row>
    <row r="373" spans="1:31" ht="25.5" x14ac:dyDescent="0.2">
      <c r="A373" s="38" t="s">
        <v>570</v>
      </c>
      <c r="B373" s="104" t="s">
        <v>571</v>
      </c>
      <c r="C373" s="25">
        <v>110000000</v>
      </c>
      <c r="D373" s="25">
        <v>0</v>
      </c>
      <c r="E373" s="25">
        <v>0</v>
      </c>
      <c r="F373" s="25">
        <v>0</v>
      </c>
      <c r="G373" s="25">
        <v>78786666</v>
      </c>
      <c r="H373" s="25">
        <v>31213334</v>
      </c>
      <c r="I373" s="25">
        <v>31213334</v>
      </c>
      <c r="J373" s="25">
        <v>31213334</v>
      </c>
      <c r="K373" s="25">
        <v>31213334</v>
      </c>
      <c r="L373" s="25">
        <v>31213334</v>
      </c>
      <c r="M373" s="25">
        <v>31213334</v>
      </c>
      <c r="N373" s="25">
        <v>31213334</v>
      </c>
      <c r="O373" s="25">
        <v>31213334</v>
      </c>
      <c r="P373" s="25">
        <v>31213334</v>
      </c>
      <c r="Q373" s="25">
        <v>31213334</v>
      </c>
      <c r="R373" s="25">
        <v>31213334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25">
        <v>0</v>
      </c>
      <c r="AA373" s="25">
        <v>0</v>
      </c>
      <c r="AB373" s="25">
        <v>0</v>
      </c>
      <c r="AC373" s="25">
        <v>0</v>
      </c>
      <c r="AD373" s="25">
        <v>0</v>
      </c>
      <c r="AE373" s="25">
        <v>0</v>
      </c>
    </row>
    <row r="374" spans="1:31" x14ac:dyDescent="0.2">
      <c r="A374" s="38" t="s">
        <v>572</v>
      </c>
      <c r="B374" s="104" t="s">
        <v>502</v>
      </c>
      <c r="C374" s="25">
        <v>30000000</v>
      </c>
      <c r="D374" s="25">
        <v>0</v>
      </c>
      <c r="E374" s="25">
        <v>0</v>
      </c>
      <c r="F374" s="25">
        <v>0</v>
      </c>
      <c r="G374" s="25">
        <v>15319999</v>
      </c>
      <c r="H374" s="25">
        <v>14680001</v>
      </c>
      <c r="I374" s="25">
        <v>14680001</v>
      </c>
      <c r="J374" s="25">
        <v>14680001</v>
      </c>
      <c r="K374" s="25">
        <v>14680001</v>
      </c>
      <c r="L374" s="25">
        <v>14680001</v>
      </c>
      <c r="M374" s="25">
        <v>14680001</v>
      </c>
      <c r="N374" s="25">
        <v>14680001</v>
      </c>
      <c r="O374" s="25">
        <v>14680001</v>
      </c>
      <c r="P374" s="25">
        <v>14680001</v>
      </c>
      <c r="Q374" s="25">
        <v>14680001</v>
      </c>
      <c r="R374" s="25">
        <v>14680001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25">
        <v>0</v>
      </c>
      <c r="AA374" s="25">
        <v>0</v>
      </c>
      <c r="AB374" s="25">
        <v>0</v>
      </c>
      <c r="AC374" s="25">
        <v>0</v>
      </c>
      <c r="AD374" s="25">
        <v>0</v>
      </c>
      <c r="AE374" s="25">
        <v>0</v>
      </c>
    </row>
    <row r="375" spans="1:31" ht="38.25" x14ac:dyDescent="0.2">
      <c r="A375" s="38" t="s">
        <v>573</v>
      </c>
      <c r="B375" s="104" t="s">
        <v>574</v>
      </c>
      <c r="C375" s="25">
        <v>30000000</v>
      </c>
      <c r="D375" s="25">
        <v>0</v>
      </c>
      <c r="E375" s="25">
        <v>0</v>
      </c>
      <c r="F375" s="25">
        <v>0</v>
      </c>
      <c r="G375" s="25">
        <v>15319999</v>
      </c>
      <c r="H375" s="25">
        <v>14680001</v>
      </c>
      <c r="I375" s="25">
        <v>14680001</v>
      </c>
      <c r="J375" s="25">
        <v>14680001</v>
      </c>
      <c r="K375" s="25">
        <v>14680001</v>
      </c>
      <c r="L375" s="25">
        <v>14680001</v>
      </c>
      <c r="M375" s="25">
        <v>14680001</v>
      </c>
      <c r="N375" s="25">
        <v>14680001</v>
      </c>
      <c r="O375" s="25">
        <v>14680001</v>
      </c>
      <c r="P375" s="25">
        <v>14680001</v>
      </c>
      <c r="Q375" s="25">
        <v>14680001</v>
      </c>
      <c r="R375" s="25">
        <v>14680001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25">
        <v>0</v>
      </c>
      <c r="AA375" s="25">
        <v>0</v>
      </c>
      <c r="AB375" s="25">
        <v>0</v>
      </c>
      <c r="AC375" s="25">
        <v>0</v>
      </c>
      <c r="AD375" s="25">
        <v>0</v>
      </c>
      <c r="AE375" s="25">
        <v>0</v>
      </c>
    </row>
    <row r="376" spans="1:31" x14ac:dyDescent="0.2">
      <c r="A376" s="38" t="s">
        <v>575</v>
      </c>
      <c r="B376" s="104" t="s">
        <v>532</v>
      </c>
      <c r="C376" s="25">
        <v>80000000</v>
      </c>
      <c r="D376" s="25">
        <v>0</v>
      </c>
      <c r="E376" s="25">
        <v>0</v>
      </c>
      <c r="F376" s="25">
        <v>0</v>
      </c>
      <c r="G376" s="25">
        <v>63466667</v>
      </c>
      <c r="H376" s="25">
        <v>16533333</v>
      </c>
      <c r="I376" s="25">
        <v>16533333</v>
      </c>
      <c r="J376" s="25">
        <v>16533333</v>
      </c>
      <c r="K376" s="25">
        <v>16533333</v>
      </c>
      <c r="L376" s="25">
        <v>16533333</v>
      </c>
      <c r="M376" s="25">
        <v>16533333</v>
      </c>
      <c r="N376" s="25">
        <v>16533333</v>
      </c>
      <c r="O376" s="25">
        <v>16533333</v>
      </c>
      <c r="P376" s="25">
        <v>16533333</v>
      </c>
      <c r="Q376" s="25">
        <v>16533333</v>
      </c>
      <c r="R376" s="25">
        <v>16533333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25">
        <v>0</v>
      </c>
      <c r="AA376" s="25">
        <v>0</v>
      </c>
      <c r="AB376" s="25">
        <v>0</v>
      </c>
      <c r="AC376" s="25">
        <v>0</v>
      </c>
      <c r="AD376" s="25">
        <v>0</v>
      </c>
      <c r="AE376" s="25">
        <v>0</v>
      </c>
    </row>
    <row r="377" spans="1:31" ht="38.25" x14ac:dyDescent="0.2">
      <c r="A377" s="38" t="s">
        <v>576</v>
      </c>
      <c r="B377" s="104" t="s">
        <v>574</v>
      </c>
      <c r="C377" s="25">
        <v>50000000</v>
      </c>
      <c r="D377" s="25">
        <v>0</v>
      </c>
      <c r="E377" s="25">
        <v>0</v>
      </c>
      <c r="F377" s="25">
        <v>0</v>
      </c>
      <c r="G377" s="25">
        <v>33466667</v>
      </c>
      <c r="H377" s="25">
        <v>16533333</v>
      </c>
      <c r="I377" s="25">
        <v>16533333</v>
      </c>
      <c r="J377" s="25">
        <v>16533333</v>
      </c>
      <c r="K377" s="25">
        <v>16533333</v>
      </c>
      <c r="L377" s="25">
        <v>16533333</v>
      </c>
      <c r="M377" s="25">
        <v>16533333</v>
      </c>
      <c r="N377" s="25">
        <v>16533333</v>
      </c>
      <c r="O377" s="25">
        <v>16533333</v>
      </c>
      <c r="P377" s="25">
        <v>16533333</v>
      </c>
      <c r="Q377" s="25">
        <v>16533333</v>
      </c>
      <c r="R377" s="25">
        <v>16533333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25">
        <v>0</v>
      </c>
      <c r="AA377" s="25">
        <v>0</v>
      </c>
      <c r="AB377" s="25">
        <v>0</v>
      </c>
      <c r="AC377" s="25">
        <v>0</v>
      </c>
      <c r="AD377" s="25">
        <v>0</v>
      </c>
      <c r="AE377" s="25">
        <v>0</v>
      </c>
    </row>
    <row r="378" spans="1:31" x14ac:dyDescent="0.2">
      <c r="A378" s="38" t="s">
        <v>577</v>
      </c>
      <c r="B378" s="104" t="s">
        <v>578</v>
      </c>
      <c r="C378" s="25">
        <v>30000000</v>
      </c>
      <c r="D378" s="25">
        <v>0</v>
      </c>
      <c r="E378" s="25">
        <v>0</v>
      </c>
      <c r="F378" s="25">
        <v>0</v>
      </c>
      <c r="G378" s="25">
        <v>30000000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5">
        <v>0</v>
      </c>
      <c r="X378" s="25">
        <v>0</v>
      </c>
      <c r="Y378" s="25">
        <v>0</v>
      </c>
      <c r="Z378" s="25">
        <v>0</v>
      </c>
      <c r="AA378" s="25">
        <v>0</v>
      </c>
      <c r="AB378" s="25">
        <v>0</v>
      </c>
      <c r="AC378" s="25">
        <v>0</v>
      </c>
      <c r="AD378" s="25">
        <v>0</v>
      </c>
      <c r="AE378" s="25">
        <v>0</v>
      </c>
    </row>
    <row r="379" spans="1:31" ht="25.5" x14ac:dyDescent="0.2">
      <c r="A379" s="38" t="s">
        <v>579</v>
      </c>
      <c r="B379" s="104" t="s">
        <v>580</v>
      </c>
      <c r="C379" s="25">
        <v>50000000</v>
      </c>
      <c r="D379" s="25">
        <v>0</v>
      </c>
      <c r="E379" s="25">
        <v>0</v>
      </c>
      <c r="F379" s="25">
        <v>10292175</v>
      </c>
      <c r="G379" s="25">
        <v>36118841</v>
      </c>
      <c r="H379" s="25">
        <v>24173334</v>
      </c>
      <c r="I379" s="25">
        <v>24173334</v>
      </c>
      <c r="J379" s="25">
        <v>24173334</v>
      </c>
      <c r="K379" s="25">
        <v>24033634</v>
      </c>
      <c r="L379" s="25">
        <v>24033634</v>
      </c>
      <c r="M379" s="25">
        <v>24033634</v>
      </c>
      <c r="N379" s="25">
        <v>24033634</v>
      </c>
      <c r="O379" s="25">
        <v>24033634</v>
      </c>
      <c r="P379" s="25">
        <v>24033634</v>
      </c>
      <c r="Q379" s="25">
        <v>24033634</v>
      </c>
      <c r="R379" s="25">
        <v>24033634</v>
      </c>
      <c r="S379" s="25">
        <v>0</v>
      </c>
      <c r="T379" s="25">
        <v>0</v>
      </c>
      <c r="U379" s="25">
        <v>0</v>
      </c>
      <c r="V379" s="25">
        <v>0</v>
      </c>
      <c r="W379" s="25">
        <v>139700</v>
      </c>
      <c r="X379" s="25">
        <v>0.57790952625732106</v>
      </c>
      <c r="Y379" s="25">
        <v>139700</v>
      </c>
      <c r="Z379" s="25">
        <v>0.57790952625732106</v>
      </c>
      <c r="AA379" s="25">
        <v>139700</v>
      </c>
      <c r="AB379" s="25">
        <v>0.57790952625732106</v>
      </c>
      <c r="AC379" s="25">
        <v>0</v>
      </c>
      <c r="AD379" s="25">
        <v>0</v>
      </c>
      <c r="AE379" s="25">
        <v>0</v>
      </c>
    </row>
    <row r="380" spans="1:31" x14ac:dyDescent="0.2">
      <c r="A380" s="38" t="s">
        <v>581</v>
      </c>
      <c r="B380" s="104" t="s">
        <v>532</v>
      </c>
      <c r="C380" s="25">
        <v>50000000</v>
      </c>
      <c r="D380" s="25">
        <v>0</v>
      </c>
      <c r="E380" s="25">
        <v>0</v>
      </c>
      <c r="F380" s="25">
        <v>0</v>
      </c>
      <c r="G380" s="25">
        <v>36000000</v>
      </c>
      <c r="H380" s="25">
        <v>14000000</v>
      </c>
      <c r="I380" s="25">
        <v>14000000</v>
      </c>
      <c r="J380" s="25">
        <v>14000000</v>
      </c>
      <c r="K380" s="25">
        <v>13860300</v>
      </c>
      <c r="L380" s="25">
        <v>13860300</v>
      </c>
      <c r="M380" s="25">
        <v>13860300</v>
      </c>
      <c r="N380" s="25">
        <v>13860300</v>
      </c>
      <c r="O380" s="25">
        <v>13860300</v>
      </c>
      <c r="P380" s="25">
        <v>13860300</v>
      </c>
      <c r="Q380" s="25">
        <v>13860300</v>
      </c>
      <c r="R380" s="25">
        <v>13860300</v>
      </c>
      <c r="S380" s="25">
        <v>0</v>
      </c>
      <c r="T380" s="25">
        <v>0</v>
      </c>
      <c r="U380" s="25">
        <v>0</v>
      </c>
      <c r="V380" s="25">
        <v>0</v>
      </c>
      <c r="W380" s="25">
        <v>139700</v>
      </c>
      <c r="X380" s="25">
        <v>0.997857142857143</v>
      </c>
      <c r="Y380" s="25">
        <v>139700</v>
      </c>
      <c r="Z380" s="25">
        <v>0.997857142857143</v>
      </c>
      <c r="AA380" s="25">
        <v>139700</v>
      </c>
      <c r="AB380" s="25">
        <v>0.997857142857143</v>
      </c>
      <c r="AC380" s="25">
        <v>0</v>
      </c>
      <c r="AD380" s="25">
        <v>0</v>
      </c>
      <c r="AE380" s="25">
        <v>0</v>
      </c>
    </row>
    <row r="381" spans="1:31" ht="25.5" x14ac:dyDescent="0.2">
      <c r="A381" s="38" t="s">
        <v>582</v>
      </c>
      <c r="B381" s="104" t="s">
        <v>583</v>
      </c>
      <c r="C381" s="25">
        <v>50000000</v>
      </c>
      <c r="D381" s="25">
        <v>0</v>
      </c>
      <c r="E381" s="25">
        <v>0</v>
      </c>
      <c r="F381" s="25">
        <v>0</v>
      </c>
      <c r="G381" s="25">
        <v>36000000</v>
      </c>
      <c r="H381" s="25">
        <v>14000000</v>
      </c>
      <c r="I381" s="25">
        <v>14000000</v>
      </c>
      <c r="J381" s="25">
        <v>14000000</v>
      </c>
      <c r="K381" s="25">
        <v>13860300</v>
      </c>
      <c r="L381" s="25">
        <v>13860300</v>
      </c>
      <c r="M381" s="25">
        <v>13860300</v>
      </c>
      <c r="N381" s="25">
        <v>13860300</v>
      </c>
      <c r="O381" s="25">
        <v>13860300</v>
      </c>
      <c r="P381" s="25">
        <v>13860300</v>
      </c>
      <c r="Q381" s="25">
        <v>13860300</v>
      </c>
      <c r="R381" s="25">
        <v>13860300</v>
      </c>
      <c r="S381" s="25">
        <v>0</v>
      </c>
      <c r="T381" s="25">
        <v>0</v>
      </c>
      <c r="U381" s="25">
        <v>0</v>
      </c>
      <c r="V381" s="25">
        <v>0</v>
      </c>
      <c r="W381" s="25">
        <v>139700</v>
      </c>
      <c r="X381" s="25">
        <v>0.997857142857143</v>
      </c>
      <c r="Y381" s="25">
        <v>139700</v>
      </c>
      <c r="Z381" s="25">
        <v>0.997857142857143</v>
      </c>
      <c r="AA381" s="25">
        <v>139700</v>
      </c>
      <c r="AB381" s="25">
        <v>0.997857142857143</v>
      </c>
      <c r="AC381" s="25">
        <v>0</v>
      </c>
      <c r="AD381" s="25">
        <v>0</v>
      </c>
      <c r="AE381" s="25">
        <v>0</v>
      </c>
    </row>
    <row r="382" spans="1:31" x14ac:dyDescent="0.2">
      <c r="A382" s="38" t="s">
        <v>584</v>
      </c>
      <c r="B382" s="104" t="s">
        <v>585</v>
      </c>
      <c r="C382" s="25">
        <v>0</v>
      </c>
      <c r="D382" s="25">
        <v>0</v>
      </c>
      <c r="E382" s="25">
        <v>0</v>
      </c>
      <c r="F382" s="25">
        <v>10292175</v>
      </c>
      <c r="G382" s="25">
        <v>118841</v>
      </c>
      <c r="H382" s="25">
        <v>10173334</v>
      </c>
      <c r="I382" s="25">
        <v>10173334</v>
      </c>
      <c r="J382" s="25">
        <v>10173334</v>
      </c>
      <c r="K382" s="25">
        <v>10173334</v>
      </c>
      <c r="L382" s="25">
        <v>10173334</v>
      </c>
      <c r="M382" s="25">
        <v>10173334</v>
      </c>
      <c r="N382" s="25">
        <v>10173334</v>
      </c>
      <c r="O382" s="25">
        <v>10173334</v>
      </c>
      <c r="P382" s="25">
        <v>10173334</v>
      </c>
      <c r="Q382" s="25">
        <v>10173334</v>
      </c>
      <c r="R382" s="25">
        <v>10173334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  <c r="Y382" s="25">
        <v>0</v>
      </c>
      <c r="Z382" s="25">
        <v>0</v>
      </c>
      <c r="AA382" s="25">
        <v>0</v>
      </c>
      <c r="AB382" s="25">
        <v>0</v>
      </c>
      <c r="AC382" s="25">
        <v>0</v>
      </c>
      <c r="AD382" s="25">
        <v>0</v>
      </c>
      <c r="AE382" s="25">
        <v>0</v>
      </c>
    </row>
    <row r="383" spans="1:31" ht="25.5" x14ac:dyDescent="0.2">
      <c r="A383" s="38" t="s">
        <v>586</v>
      </c>
      <c r="B383" s="104" t="s">
        <v>583</v>
      </c>
      <c r="C383" s="25">
        <v>0</v>
      </c>
      <c r="D383" s="25">
        <v>0</v>
      </c>
      <c r="E383" s="25">
        <v>0</v>
      </c>
      <c r="F383" s="25">
        <v>10292175</v>
      </c>
      <c r="G383" s="25">
        <v>118841</v>
      </c>
      <c r="H383" s="25">
        <v>10173334</v>
      </c>
      <c r="I383" s="25">
        <v>10173334</v>
      </c>
      <c r="J383" s="25">
        <v>10173334</v>
      </c>
      <c r="K383" s="25">
        <v>10173334</v>
      </c>
      <c r="L383" s="25">
        <v>10173334</v>
      </c>
      <c r="M383" s="25">
        <v>10173334</v>
      </c>
      <c r="N383" s="25">
        <v>10173334</v>
      </c>
      <c r="O383" s="25">
        <v>10173334</v>
      </c>
      <c r="P383" s="25">
        <v>10173334</v>
      </c>
      <c r="Q383" s="25">
        <v>10173334</v>
      </c>
      <c r="R383" s="25">
        <v>10173334</v>
      </c>
      <c r="S383" s="25">
        <v>0</v>
      </c>
      <c r="T383" s="25">
        <v>0</v>
      </c>
      <c r="U383" s="25">
        <v>0</v>
      </c>
      <c r="V383" s="25">
        <v>0</v>
      </c>
      <c r="W383" s="25">
        <v>0</v>
      </c>
      <c r="X383" s="25">
        <v>0</v>
      </c>
      <c r="Y383" s="25">
        <v>0</v>
      </c>
      <c r="Z383" s="25">
        <v>0</v>
      </c>
      <c r="AA383" s="25">
        <v>0</v>
      </c>
      <c r="AB383" s="25">
        <v>0</v>
      </c>
      <c r="AC383" s="25">
        <v>0</v>
      </c>
      <c r="AD383" s="25">
        <v>0</v>
      </c>
      <c r="AE383" s="25">
        <v>0</v>
      </c>
    </row>
    <row r="384" spans="1:31" ht="25.5" x14ac:dyDescent="0.2">
      <c r="A384" s="38" t="s">
        <v>587</v>
      </c>
      <c r="B384" s="104" t="s">
        <v>588</v>
      </c>
      <c r="C384" s="25">
        <v>70000000</v>
      </c>
      <c r="D384" s="25">
        <v>0</v>
      </c>
      <c r="E384" s="25">
        <v>0</v>
      </c>
      <c r="F384" s="25">
        <v>0</v>
      </c>
      <c r="G384" s="25">
        <v>40136667</v>
      </c>
      <c r="H384" s="25">
        <v>29863333</v>
      </c>
      <c r="I384" s="25">
        <v>29863333</v>
      </c>
      <c r="J384" s="25">
        <v>29863333</v>
      </c>
      <c r="K384" s="25">
        <v>29863333</v>
      </c>
      <c r="L384" s="25">
        <v>29863333</v>
      </c>
      <c r="M384" s="25">
        <v>29863333</v>
      </c>
      <c r="N384" s="25">
        <v>29863333</v>
      </c>
      <c r="O384" s="25">
        <v>29863333</v>
      </c>
      <c r="P384" s="25">
        <v>29863333</v>
      </c>
      <c r="Q384" s="25">
        <v>29863333</v>
      </c>
      <c r="R384" s="25">
        <v>29863333</v>
      </c>
      <c r="S384" s="25">
        <v>0</v>
      </c>
      <c r="T384" s="25">
        <v>0</v>
      </c>
      <c r="U384" s="25">
        <v>0</v>
      </c>
      <c r="V384" s="25">
        <v>0</v>
      </c>
      <c r="W384" s="25">
        <v>0</v>
      </c>
      <c r="X384" s="25">
        <v>0</v>
      </c>
      <c r="Y384" s="25">
        <v>0</v>
      </c>
      <c r="Z384" s="25">
        <v>0</v>
      </c>
      <c r="AA384" s="25">
        <v>0</v>
      </c>
      <c r="AB384" s="25">
        <v>0</v>
      </c>
      <c r="AC384" s="25">
        <v>0</v>
      </c>
      <c r="AD384" s="25">
        <v>0</v>
      </c>
      <c r="AE384" s="25">
        <v>0</v>
      </c>
    </row>
    <row r="385" spans="1:31" x14ac:dyDescent="0.2">
      <c r="A385" s="38" t="s">
        <v>589</v>
      </c>
      <c r="B385" s="104" t="s">
        <v>502</v>
      </c>
      <c r="C385" s="25">
        <v>70000000</v>
      </c>
      <c r="D385" s="25">
        <v>0</v>
      </c>
      <c r="E385" s="25">
        <v>0</v>
      </c>
      <c r="F385" s="25">
        <v>0</v>
      </c>
      <c r="G385" s="25">
        <v>40136667</v>
      </c>
      <c r="H385" s="25">
        <v>29863333</v>
      </c>
      <c r="I385" s="25">
        <v>29863333</v>
      </c>
      <c r="J385" s="25">
        <v>29863333</v>
      </c>
      <c r="K385" s="25">
        <v>29863333</v>
      </c>
      <c r="L385" s="25">
        <v>29863333</v>
      </c>
      <c r="M385" s="25">
        <v>29863333</v>
      </c>
      <c r="N385" s="25">
        <v>29863333</v>
      </c>
      <c r="O385" s="25">
        <v>29863333</v>
      </c>
      <c r="P385" s="25">
        <v>29863333</v>
      </c>
      <c r="Q385" s="25">
        <v>29863333</v>
      </c>
      <c r="R385" s="25">
        <v>29863333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5">
        <v>0</v>
      </c>
      <c r="AB385" s="25">
        <v>0</v>
      </c>
      <c r="AC385" s="25">
        <v>0</v>
      </c>
      <c r="AD385" s="25">
        <v>0</v>
      </c>
      <c r="AE385" s="25">
        <v>0</v>
      </c>
    </row>
    <row r="386" spans="1:31" ht="51" x14ac:dyDescent="0.2">
      <c r="A386" s="38" t="s">
        <v>590</v>
      </c>
      <c r="B386" s="104" t="s">
        <v>591</v>
      </c>
      <c r="C386" s="25">
        <v>30000000</v>
      </c>
      <c r="D386" s="25">
        <v>0</v>
      </c>
      <c r="E386" s="25">
        <v>0</v>
      </c>
      <c r="F386" s="25">
        <v>0</v>
      </c>
      <c r="G386" s="25">
        <v>30000000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  <c r="N386" s="25">
        <v>0</v>
      </c>
      <c r="O386" s="25">
        <v>0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5">
        <v>0</v>
      </c>
      <c r="X386" s="25">
        <v>0</v>
      </c>
      <c r="Y386" s="25">
        <v>0</v>
      </c>
      <c r="Z386" s="25">
        <v>0</v>
      </c>
      <c r="AA386" s="25">
        <v>0</v>
      </c>
      <c r="AB386" s="25">
        <v>0</v>
      </c>
      <c r="AC386" s="25">
        <v>0</v>
      </c>
      <c r="AD386" s="25">
        <v>0</v>
      </c>
      <c r="AE386" s="25">
        <v>0</v>
      </c>
    </row>
    <row r="387" spans="1:31" x14ac:dyDescent="0.2">
      <c r="A387" s="38" t="s">
        <v>592</v>
      </c>
      <c r="B387" s="104" t="s">
        <v>593</v>
      </c>
      <c r="C387" s="25">
        <v>40000000</v>
      </c>
      <c r="D387" s="25">
        <v>0</v>
      </c>
      <c r="E387" s="25">
        <v>0</v>
      </c>
      <c r="F387" s="25">
        <v>0</v>
      </c>
      <c r="G387" s="25">
        <v>10136667</v>
      </c>
      <c r="H387" s="25">
        <v>29863333</v>
      </c>
      <c r="I387" s="25">
        <v>29863333</v>
      </c>
      <c r="J387" s="25">
        <v>29863333</v>
      </c>
      <c r="K387" s="25">
        <v>29863333</v>
      </c>
      <c r="L387" s="25">
        <v>29863333</v>
      </c>
      <c r="M387" s="25">
        <v>29863333</v>
      </c>
      <c r="N387" s="25">
        <v>29863333</v>
      </c>
      <c r="O387" s="25">
        <v>29863333</v>
      </c>
      <c r="P387" s="25">
        <v>29863333</v>
      </c>
      <c r="Q387" s="25">
        <v>29863333</v>
      </c>
      <c r="R387" s="25">
        <v>29863333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25">
        <v>0</v>
      </c>
      <c r="AA387" s="25">
        <v>0</v>
      </c>
      <c r="AB387" s="25">
        <v>0</v>
      </c>
      <c r="AC387" s="25">
        <v>0</v>
      </c>
      <c r="AD387" s="25">
        <v>0</v>
      </c>
      <c r="AE387" s="25">
        <v>0</v>
      </c>
    </row>
    <row r="388" spans="1:31" ht="25.5" x14ac:dyDescent="0.2">
      <c r="A388" s="38" t="s">
        <v>594</v>
      </c>
      <c r="B388" s="104" t="s">
        <v>595</v>
      </c>
      <c r="C388" s="25">
        <v>302199551</v>
      </c>
      <c r="D388" s="25">
        <v>0</v>
      </c>
      <c r="E388" s="25">
        <v>0</v>
      </c>
      <c r="F388" s="25">
        <v>109253332</v>
      </c>
      <c r="G388" s="25">
        <v>205129552</v>
      </c>
      <c r="H388" s="25">
        <v>206323331</v>
      </c>
      <c r="I388" s="25">
        <v>206323331</v>
      </c>
      <c r="J388" s="25">
        <v>206323331</v>
      </c>
      <c r="K388" s="25">
        <v>201851630</v>
      </c>
      <c r="L388" s="25">
        <v>201851630</v>
      </c>
      <c r="M388" s="25">
        <v>201851630</v>
      </c>
      <c r="N388" s="25">
        <v>201851630</v>
      </c>
      <c r="O388" s="25">
        <v>201851630</v>
      </c>
      <c r="P388" s="25">
        <v>201851630</v>
      </c>
      <c r="Q388" s="25">
        <v>201851630</v>
      </c>
      <c r="R388" s="25">
        <v>201851630</v>
      </c>
      <c r="S388" s="25">
        <v>0</v>
      </c>
      <c r="T388" s="25">
        <v>0</v>
      </c>
      <c r="U388" s="25">
        <v>0</v>
      </c>
      <c r="V388" s="25">
        <v>0</v>
      </c>
      <c r="W388" s="25">
        <v>4471701</v>
      </c>
      <c r="X388" s="25">
        <v>2.1673268739539702</v>
      </c>
      <c r="Y388" s="25">
        <v>4471701</v>
      </c>
      <c r="Z388" s="25">
        <v>2.1673268739539702</v>
      </c>
      <c r="AA388" s="25">
        <v>4471701</v>
      </c>
      <c r="AB388" s="25">
        <v>2.1673268739539702</v>
      </c>
      <c r="AC388" s="25">
        <v>0</v>
      </c>
      <c r="AD388" s="25">
        <v>0</v>
      </c>
      <c r="AE388" s="25">
        <v>0</v>
      </c>
    </row>
    <row r="389" spans="1:31" x14ac:dyDescent="0.2">
      <c r="A389" s="38" t="s">
        <v>596</v>
      </c>
      <c r="B389" s="104" t="s">
        <v>502</v>
      </c>
      <c r="C389" s="25">
        <v>212199551</v>
      </c>
      <c r="D389" s="25">
        <v>0</v>
      </c>
      <c r="E389" s="25">
        <v>0</v>
      </c>
      <c r="F389" s="25">
        <v>17703333</v>
      </c>
      <c r="G389" s="25">
        <v>115129552</v>
      </c>
      <c r="H389" s="25">
        <v>114773332</v>
      </c>
      <c r="I389" s="25">
        <v>114773332</v>
      </c>
      <c r="J389" s="25">
        <v>114773332</v>
      </c>
      <c r="K389" s="25">
        <v>110301932</v>
      </c>
      <c r="L389" s="25">
        <v>110301932</v>
      </c>
      <c r="M389" s="25">
        <v>110301932</v>
      </c>
      <c r="N389" s="25">
        <v>110301932</v>
      </c>
      <c r="O389" s="25">
        <v>110301932</v>
      </c>
      <c r="P389" s="25">
        <v>110301932</v>
      </c>
      <c r="Q389" s="25">
        <v>110301932</v>
      </c>
      <c r="R389" s="25">
        <v>110301932</v>
      </c>
      <c r="S389" s="25">
        <v>0</v>
      </c>
      <c r="T389" s="25">
        <v>0</v>
      </c>
      <c r="U389" s="25">
        <v>0</v>
      </c>
      <c r="V389" s="25">
        <v>0</v>
      </c>
      <c r="W389" s="25">
        <v>4471400</v>
      </c>
      <c r="X389" s="25">
        <v>3.8958527404257999</v>
      </c>
      <c r="Y389" s="25">
        <v>4471400</v>
      </c>
      <c r="Z389" s="25">
        <v>3.8958527404257999</v>
      </c>
      <c r="AA389" s="25">
        <v>4471400</v>
      </c>
      <c r="AB389" s="25">
        <v>3.8958527404257999</v>
      </c>
      <c r="AC389" s="25">
        <v>0</v>
      </c>
      <c r="AD389" s="25">
        <v>0</v>
      </c>
      <c r="AE389" s="25">
        <v>0</v>
      </c>
    </row>
    <row r="390" spans="1:31" ht="25.5" x14ac:dyDescent="0.2">
      <c r="A390" s="38" t="s">
        <v>597</v>
      </c>
      <c r="B390" s="104" t="s">
        <v>598</v>
      </c>
      <c r="C390" s="25">
        <v>40000000</v>
      </c>
      <c r="D390" s="25">
        <v>0</v>
      </c>
      <c r="E390" s="25">
        <v>0</v>
      </c>
      <c r="F390" s="25">
        <v>0</v>
      </c>
      <c r="G390" s="25">
        <v>40000000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5">
        <v>0</v>
      </c>
      <c r="AB390" s="25">
        <v>0</v>
      </c>
      <c r="AC390" s="25">
        <v>0</v>
      </c>
      <c r="AD390" s="25">
        <v>0</v>
      </c>
      <c r="AE390" s="25">
        <v>0</v>
      </c>
    </row>
    <row r="391" spans="1:31" ht="25.5" x14ac:dyDescent="0.2">
      <c r="A391" s="38" t="s">
        <v>599</v>
      </c>
      <c r="B391" s="104" t="s">
        <v>600</v>
      </c>
      <c r="C391" s="25">
        <v>100000000</v>
      </c>
      <c r="D391" s="25">
        <v>0</v>
      </c>
      <c r="E391" s="25">
        <v>0</v>
      </c>
      <c r="F391" s="25">
        <v>17703333</v>
      </c>
      <c r="G391" s="25">
        <v>2930001</v>
      </c>
      <c r="H391" s="25">
        <v>114773332</v>
      </c>
      <c r="I391" s="25">
        <v>114773332</v>
      </c>
      <c r="J391" s="25">
        <v>114773332</v>
      </c>
      <c r="K391" s="25">
        <v>110301932</v>
      </c>
      <c r="L391" s="25">
        <v>110301932</v>
      </c>
      <c r="M391" s="25">
        <v>110301932</v>
      </c>
      <c r="N391" s="25">
        <v>110301932</v>
      </c>
      <c r="O391" s="25">
        <v>110301932</v>
      </c>
      <c r="P391" s="25">
        <v>110301932</v>
      </c>
      <c r="Q391" s="25">
        <v>110301932</v>
      </c>
      <c r="R391" s="25">
        <v>110301932</v>
      </c>
      <c r="S391" s="25">
        <v>0</v>
      </c>
      <c r="T391" s="25">
        <v>0</v>
      </c>
      <c r="U391" s="25">
        <v>0</v>
      </c>
      <c r="V391" s="25">
        <v>0</v>
      </c>
      <c r="W391" s="25">
        <v>4471400</v>
      </c>
      <c r="X391" s="25">
        <v>3.8958527404257999</v>
      </c>
      <c r="Y391" s="25">
        <v>4471400</v>
      </c>
      <c r="Z391" s="25">
        <v>3.8958527404257999</v>
      </c>
      <c r="AA391" s="25">
        <v>4471400</v>
      </c>
      <c r="AB391" s="25">
        <v>3.8958527404257999</v>
      </c>
      <c r="AC391" s="25">
        <v>0</v>
      </c>
      <c r="AD391" s="25">
        <v>0</v>
      </c>
      <c r="AE391" s="25">
        <v>0</v>
      </c>
    </row>
    <row r="392" spans="1:31" ht="25.5" x14ac:dyDescent="0.2">
      <c r="A392" s="38" t="s">
        <v>601</v>
      </c>
      <c r="B392" s="104" t="s">
        <v>602</v>
      </c>
      <c r="C392" s="25">
        <v>72199551</v>
      </c>
      <c r="D392" s="25">
        <v>0</v>
      </c>
      <c r="E392" s="25">
        <v>0</v>
      </c>
      <c r="F392" s="25">
        <v>0</v>
      </c>
      <c r="G392" s="25">
        <v>72199551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25">
        <v>0</v>
      </c>
      <c r="AA392" s="25">
        <v>0</v>
      </c>
      <c r="AB392" s="25">
        <v>0</v>
      </c>
      <c r="AC392" s="25">
        <v>0</v>
      </c>
      <c r="AD392" s="25">
        <v>0</v>
      </c>
      <c r="AE392" s="25">
        <v>0</v>
      </c>
    </row>
    <row r="393" spans="1:31" x14ac:dyDescent="0.2">
      <c r="A393" s="38" t="s">
        <v>603</v>
      </c>
      <c r="B393" s="104" t="s">
        <v>532</v>
      </c>
      <c r="C393" s="25">
        <v>90000000</v>
      </c>
      <c r="D393" s="25">
        <v>0</v>
      </c>
      <c r="E393" s="25">
        <v>0</v>
      </c>
      <c r="F393" s="25">
        <v>21549999</v>
      </c>
      <c r="G393" s="25">
        <v>90000000</v>
      </c>
      <c r="H393" s="25">
        <v>21549999</v>
      </c>
      <c r="I393" s="25">
        <v>21549999</v>
      </c>
      <c r="J393" s="25">
        <v>21549999</v>
      </c>
      <c r="K393" s="25">
        <v>21549699</v>
      </c>
      <c r="L393" s="25">
        <v>21549699</v>
      </c>
      <c r="M393" s="25">
        <v>21549699</v>
      </c>
      <c r="N393" s="25">
        <v>21549699</v>
      </c>
      <c r="O393" s="25">
        <v>21549699</v>
      </c>
      <c r="P393" s="25">
        <v>21549699</v>
      </c>
      <c r="Q393" s="25">
        <v>21549699</v>
      </c>
      <c r="R393" s="25">
        <v>21549699</v>
      </c>
      <c r="S393" s="25">
        <v>0</v>
      </c>
      <c r="T393" s="25">
        <v>0</v>
      </c>
      <c r="U393" s="25">
        <v>0</v>
      </c>
      <c r="V393" s="25">
        <v>0</v>
      </c>
      <c r="W393" s="25">
        <v>300</v>
      </c>
      <c r="X393" s="25">
        <v>1.3921114335086499E-3</v>
      </c>
      <c r="Y393" s="25">
        <v>300</v>
      </c>
      <c r="Z393" s="25">
        <v>1.3921114335086499E-3</v>
      </c>
      <c r="AA393" s="25">
        <v>300</v>
      </c>
      <c r="AB393" s="25">
        <v>1.3921114335086499E-3</v>
      </c>
      <c r="AC393" s="25">
        <v>0</v>
      </c>
      <c r="AD393" s="25">
        <v>0</v>
      </c>
      <c r="AE393" s="25">
        <v>0</v>
      </c>
    </row>
    <row r="394" spans="1:31" ht="25.5" x14ac:dyDescent="0.2">
      <c r="A394" s="38" t="s">
        <v>604</v>
      </c>
      <c r="B394" s="104" t="s">
        <v>600</v>
      </c>
      <c r="C394" s="25">
        <v>0</v>
      </c>
      <c r="D394" s="25">
        <v>0</v>
      </c>
      <c r="E394" s="25">
        <v>0</v>
      </c>
      <c r="F394" s="25">
        <v>21549999</v>
      </c>
      <c r="G394" s="25">
        <v>0</v>
      </c>
      <c r="H394" s="25">
        <v>21549999</v>
      </c>
      <c r="I394" s="25">
        <v>21549999</v>
      </c>
      <c r="J394" s="25">
        <v>21549999</v>
      </c>
      <c r="K394" s="25">
        <v>21549699</v>
      </c>
      <c r="L394" s="25">
        <v>21549699</v>
      </c>
      <c r="M394" s="25">
        <v>21549699</v>
      </c>
      <c r="N394" s="25">
        <v>21549699</v>
      </c>
      <c r="O394" s="25">
        <v>21549699</v>
      </c>
      <c r="P394" s="25">
        <v>21549699</v>
      </c>
      <c r="Q394" s="25">
        <v>21549699</v>
      </c>
      <c r="R394" s="25">
        <v>21549699</v>
      </c>
      <c r="S394" s="25">
        <v>0</v>
      </c>
      <c r="T394" s="25">
        <v>0</v>
      </c>
      <c r="U394" s="25">
        <v>0</v>
      </c>
      <c r="V394" s="25">
        <v>0</v>
      </c>
      <c r="W394" s="25">
        <v>300</v>
      </c>
      <c r="X394" s="25">
        <v>1.3921114335086499E-3</v>
      </c>
      <c r="Y394" s="25">
        <v>300</v>
      </c>
      <c r="Z394" s="25">
        <v>1.3921114335086499E-3</v>
      </c>
      <c r="AA394" s="25">
        <v>300</v>
      </c>
      <c r="AB394" s="25">
        <v>1.3921114335086499E-3</v>
      </c>
      <c r="AC394" s="25">
        <v>0</v>
      </c>
      <c r="AD394" s="25">
        <v>0</v>
      </c>
      <c r="AE394" s="25">
        <v>0</v>
      </c>
    </row>
    <row r="395" spans="1:31" ht="25.5" x14ac:dyDescent="0.2">
      <c r="A395" s="38" t="s">
        <v>605</v>
      </c>
      <c r="B395" s="104" t="s">
        <v>602</v>
      </c>
      <c r="C395" s="25">
        <v>90000000</v>
      </c>
      <c r="D395" s="25">
        <v>0</v>
      </c>
      <c r="E395" s="25">
        <v>0</v>
      </c>
      <c r="F395" s="25">
        <v>0</v>
      </c>
      <c r="G395" s="25">
        <v>90000000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25">
        <v>0</v>
      </c>
      <c r="AA395" s="25">
        <v>0</v>
      </c>
      <c r="AB395" s="25">
        <v>0</v>
      </c>
      <c r="AC395" s="25">
        <v>0</v>
      </c>
      <c r="AD395" s="25">
        <v>0</v>
      </c>
      <c r="AE395" s="25">
        <v>0</v>
      </c>
    </row>
    <row r="396" spans="1:31" x14ac:dyDescent="0.2">
      <c r="A396" s="38" t="s">
        <v>606</v>
      </c>
      <c r="B396" s="104" t="s">
        <v>585</v>
      </c>
      <c r="C396" s="25">
        <v>0</v>
      </c>
      <c r="D396" s="25">
        <v>0</v>
      </c>
      <c r="E396" s="25">
        <v>0</v>
      </c>
      <c r="F396" s="25">
        <v>70000000</v>
      </c>
      <c r="G396" s="25">
        <v>0</v>
      </c>
      <c r="H396" s="25">
        <v>70000000</v>
      </c>
      <c r="I396" s="25">
        <v>70000000</v>
      </c>
      <c r="J396" s="25">
        <v>70000000</v>
      </c>
      <c r="K396" s="25">
        <v>69999999</v>
      </c>
      <c r="L396" s="25">
        <v>69999999</v>
      </c>
      <c r="M396" s="25">
        <v>69999999</v>
      </c>
      <c r="N396" s="25">
        <v>69999999</v>
      </c>
      <c r="O396" s="25">
        <v>69999999</v>
      </c>
      <c r="P396" s="25">
        <v>69999999</v>
      </c>
      <c r="Q396" s="25">
        <v>69999999</v>
      </c>
      <c r="R396" s="25">
        <v>69999999</v>
      </c>
      <c r="S396" s="25">
        <v>0</v>
      </c>
      <c r="T396" s="25">
        <v>0</v>
      </c>
      <c r="U396" s="25">
        <v>0</v>
      </c>
      <c r="V396" s="25">
        <v>0</v>
      </c>
      <c r="W396" s="25">
        <v>1</v>
      </c>
      <c r="X396" s="25">
        <v>1.4285714285714299E-6</v>
      </c>
      <c r="Y396" s="25">
        <v>1</v>
      </c>
      <c r="Z396" s="25">
        <v>1.4285714285714299E-6</v>
      </c>
      <c r="AA396" s="25">
        <v>1</v>
      </c>
      <c r="AB396" s="25">
        <v>1.4285714285714299E-6</v>
      </c>
      <c r="AC396" s="25">
        <v>0</v>
      </c>
      <c r="AD396" s="25">
        <v>0</v>
      </c>
      <c r="AE396" s="25">
        <v>0</v>
      </c>
    </row>
    <row r="397" spans="1:31" ht="25.5" x14ac:dyDescent="0.2">
      <c r="A397" s="38" t="s">
        <v>607</v>
      </c>
      <c r="B397" s="104" t="s">
        <v>600</v>
      </c>
      <c r="C397" s="25">
        <v>0</v>
      </c>
      <c r="D397" s="25">
        <v>0</v>
      </c>
      <c r="E397" s="25">
        <v>0</v>
      </c>
      <c r="F397" s="25">
        <v>70000000</v>
      </c>
      <c r="G397" s="25">
        <v>0</v>
      </c>
      <c r="H397" s="25">
        <v>70000000</v>
      </c>
      <c r="I397" s="25">
        <v>70000000</v>
      </c>
      <c r="J397" s="25">
        <v>70000000</v>
      </c>
      <c r="K397" s="25">
        <v>69999999</v>
      </c>
      <c r="L397" s="25">
        <v>69999999</v>
      </c>
      <c r="M397" s="25">
        <v>69999999</v>
      </c>
      <c r="N397" s="25">
        <v>69999999</v>
      </c>
      <c r="O397" s="25">
        <v>69999999</v>
      </c>
      <c r="P397" s="25">
        <v>69999999</v>
      </c>
      <c r="Q397" s="25">
        <v>69999999</v>
      </c>
      <c r="R397" s="25">
        <v>69999999</v>
      </c>
      <c r="S397" s="25">
        <v>0</v>
      </c>
      <c r="T397" s="25">
        <v>0</v>
      </c>
      <c r="U397" s="25">
        <v>0</v>
      </c>
      <c r="V397" s="25">
        <v>0</v>
      </c>
      <c r="W397" s="25">
        <v>1</v>
      </c>
      <c r="X397" s="25">
        <v>1.4285714285714299E-6</v>
      </c>
      <c r="Y397" s="25">
        <v>1</v>
      </c>
      <c r="Z397" s="25">
        <v>1.4285714285714299E-6</v>
      </c>
      <c r="AA397" s="25">
        <v>1</v>
      </c>
      <c r="AB397" s="25">
        <v>1.4285714285714299E-6</v>
      </c>
      <c r="AC397" s="25">
        <v>0</v>
      </c>
      <c r="AD397" s="25">
        <v>0</v>
      </c>
      <c r="AE397" s="25">
        <v>0</v>
      </c>
    </row>
    <row r="398" spans="1:31" ht="25.5" x14ac:dyDescent="0.2">
      <c r="A398" s="38" t="s">
        <v>608</v>
      </c>
      <c r="B398" s="104" t="s">
        <v>609</v>
      </c>
      <c r="C398" s="25">
        <v>909093101</v>
      </c>
      <c r="D398" s="25">
        <v>0</v>
      </c>
      <c r="E398" s="25">
        <v>1265101</v>
      </c>
      <c r="F398" s="25">
        <v>0</v>
      </c>
      <c r="G398" s="25">
        <v>0</v>
      </c>
      <c r="H398" s="25">
        <v>907828000</v>
      </c>
      <c r="I398" s="25">
        <v>907828000</v>
      </c>
      <c r="J398" s="25">
        <v>907828000</v>
      </c>
      <c r="K398" s="25">
        <v>0</v>
      </c>
      <c r="L398" s="25">
        <v>0</v>
      </c>
      <c r="M398" s="25">
        <v>0</v>
      </c>
      <c r="N398" s="25">
        <v>0</v>
      </c>
      <c r="O398" s="25">
        <v>0</v>
      </c>
      <c r="P398" s="25">
        <v>0</v>
      </c>
      <c r="Q398" s="25">
        <v>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5">
        <v>907828000</v>
      </c>
      <c r="X398" s="25">
        <v>100</v>
      </c>
      <c r="Y398" s="25">
        <v>907828000</v>
      </c>
      <c r="Z398" s="25">
        <v>100</v>
      </c>
      <c r="AA398" s="25">
        <v>907828000</v>
      </c>
      <c r="AB398" s="25">
        <v>100</v>
      </c>
      <c r="AC398" s="25">
        <v>0</v>
      </c>
      <c r="AD398" s="25">
        <v>0</v>
      </c>
      <c r="AE398" s="25">
        <v>0</v>
      </c>
    </row>
    <row r="399" spans="1:31" x14ac:dyDescent="0.2">
      <c r="A399" s="38" t="s">
        <v>610</v>
      </c>
      <c r="B399" s="104" t="s">
        <v>502</v>
      </c>
      <c r="C399" s="25">
        <v>909093101</v>
      </c>
      <c r="D399" s="25">
        <v>0</v>
      </c>
      <c r="E399" s="25">
        <v>1265101</v>
      </c>
      <c r="F399" s="25">
        <v>0</v>
      </c>
      <c r="G399" s="25">
        <v>0</v>
      </c>
      <c r="H399" s="25">
        <v>907828000</v>
      </c>
      <c r="I399" s="25">
        <v>907828000</v>
      </c>
      <c r="J399" s="25">
        <v>907828000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907828000</v>
      </c>
      <c r="X399" s="25">
        <v>100</v>
      </c>
      <c r="Y399" s="25">
        <v>907828000</v>
      </c>
      <c r="Z399" s="25">
        <v>100</v>
      </c>
      <c r="AA399" s="25">
        <v>907828000</v>
      </c>
      <c r="AB399" s="25">
        <v>100</v>
      </c>
      <c r="AC399" s="25">
        <v>0</v>
      </c>
      <c r="AD399" s="25">
        <v>0</v>
      </c>
      <c r="AE399" s="25">
        <v>0</v>
      </c>
    </row>
    <row r="400" spans="1:31" ht="38.25" x14ac:dyDescent="0.2">
      <c r="A400" s="38" t="s">
        <v>611</v>
      </c>
      <c r="B400" s="104" t="s">
        <v>612</v>
      </c>
      <c r="C400" s="25">
        <v>909093101</v>
      </c>
      <c r="D400" s="25">
        <v>0</v>
      </c>
      <c r="E400" s="25">
        <v>1265101</v>
      </c>
      <c r="F400" s="25">
        <v>0</v>
      </c>
      <c r="G400" s="25">
        <v>0</v>
      </c>
      <c r="H400" s="25">
        <v>907828000</v>
      </c>
      <c r="I400" s="25">
        <v>907828000</v>
      </c>
      <c r="J400" s="25">
        <v>907828000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907828000</v>
      </c>
      <c r="X400" s="25">
        <v>100</v>
      </c>
      <c r="Y400" s="25">
        <v>907828000</v>
      </c>
      <c r="Z400" s="25">
        <v>100</v>
      </c>
      <c r="AA400" s="25">
        <v>907828000</v>
      </c>
      <c r="AB400" s="25">
        <v>100</v>
      </c>
      <c r="AC400" s="25">
        <v>0</v>
      </c>
      <c r="AD400" s="25">
        <v>0</v>
      </c>
      <c r="AE400" s="25">
        <v>0</v>
      </c>
    </row>
    <row r="401" spans="1:31" x14ac:dyDescent="0.2">
      <c r="A401" s="38" t="s">
        <v>613</v>
      </c>
      <c r="B401" s="104" t="s">
        <v>614</v>
      </c>
      <c r="C401" s="25">
        <v>22000000</v>
      </c>
      <c r="D401" s="25">
        <v>0</v>
      </c>
      <c r="E401" s="25">
        <v>0</v>
      </c>
      <c r="F401" s="25">
        <v>36000000</v>
      </c>
      <c r="G401" s="25">
        <v>14046667</v>
      </c>
      <c r="H401" s="25">
        <v>43953333</v>
      </c>
      <c r="I401" s="25">
        <v>43953333</v>
      </c>
      <c r="J401" s="25">
        <v>43953333</v>
      </c>
      <c r="K401" s="25">
        <v>42161333</v>
      </c>
      <c r="L401" s="25">
        <v>42161333</v>
      </c>
      <c r="M401" s="25">
        <v>42161333</v>
      </c>
      <c r="N401" s="25">
        <v>42161333</v>
      </c>
      <c r="O401" s="25">
        <v>42161333</v>
      </c>
      <c r="P401" s="25">
        <v>42161333</v>
      </c>
      <c r="Q401" s="25">
        <v>40453333</v>
      </c>
      <c r="R401" s="25">
        <v>40453333</v>
      </c>
      <c r="S401" s="25">
        <v>0</v>
      </c>
      <c r="T401" s="25">
        <v>0</v>
      </c>
      <c r="U401" s="25">
        <v>0</v>
      </c>
      <c r="V401" s="25">
        <v>0</v>
      </c>
      <c r="W401" s="25">
        <v>1792000</v>
      </c>
      <c r="X401" s="25">
        <v>4.0770514490903302</v>
      </c>
      <c r="Y401" s="25">
        <v>1792000</v>
      </c>
      <c r="Z401" s="25">
        <v>4.0770514490903302</v>
      </c>
      <c r="AA401" s="25">
        <v>1792000</v>
      </c>
      <c r="AB401" s="25">
        <v>4.0770514490903302</v>
      </c>
      <c r="AC401" s="25">
        <v>0</v>
      </c>
      <c r="AD401" s="25">
        <v>0</v>
      </c>
      <c r="AE401" s="25">
        <v>1708000</v>
      </c>
    </row>
    <row r="402" spans="1:31" x14ac:dyDescent="0.2">
      <c r="A402" s="38" t="s">
        <v>615</v>
      </c>
      <c r="B402" s="104" t="s">
        <v>502</v>
      </c>
      <c r="C402" s="25">
        <v>22000000</v>
      </c>
      <c r="D402" s="25">
        <v>0</v>
      </c>
      <c r="E402" s="25">
        <v>0</v>
      </c>
      <c r="F402" s="25">
        <v>0</v>
      </c>
      <c r="G402" s="25">
        <v>1046667</v>
      </c>
      <c r="H402" s="25">
        <v>20953333</v>
      </c>
      <c r="I402" s="25">
        <v>20953333</v>
      </c>
      <c r="J402" s="25">
        <v>20953333</v>
      </c>
      <c r="K402" s="25">
        <v>19161333</v>
      </c>
      <c r="L402" s="25">
        <v>19161333</v>
      </c>
      <c r="M402" s="25">
        <v>19161333</v>
      </c>
      <c r="N402" s="25">
        <v>19161333</v>
      </c>
      <c r="O402" s="25">
        <v>19161333</v>
      </c>
      <c r="P402" s="25">
        <v>19161333</v>
      </c>
      <c r="Q402" s="25">
        <v>17453333</v>
      </c>
      <c r="R402" s="25">
        <v>17453333</v>
      </c>
      <c r="S402" s="25">
        <v>0</v>
      </c>
      <c r="T402" s="25">
        <v>0</v>
      </c>
      <c r="U402" s="25">
        <v>0</v>
      </c>
      <c r="V402" s="25">
        <v>0</v>
      </c>
      <c r="W402" s="25">
        <v>1792000</v>
      </c>
      <c r="X402" s="25">
        <v>8.5523386661205585</v>
      </c>
      <c r="Y402" s="25">
        <v>1792000</v>
      </c>
      <c r="Z402" s="25">
        <v>8.5523386661205585</v>
      </c>
      <c r="AA402" s="25">
        <v>1792000</v>
      </c>
      <c r="AB402" s="25">
        <v>8.5523386661205585</v>
      </c>
      <c r="AC402" s="25">
        <v>0</v>
      </c>
      <c r="AD402" s="25">
        <v>0</v>
      </c>
      <c r="AE402" s="25">
        <v>1708000</v>
      </c>
    </row>
    <row r="403" spans="1:31" ht="25.5" x14ac:dyDescent="0.2">
      <c r="A403" s="38" t="s">
        <v>616</v>
      </c>
      <c r="B403" s="104" t="s">
        <v>617</v>
      </c>
      <c r="C403" s="25">
        <v>22000000</v>
      </c>
      <c r="D403" s="25">
        <v>0</v>
      </c>
      <c r="E403" s="25">
        <v>0</v>
      </c>
      <c r="F403" s="25">
        <v>0</v>
      </c>
      <c r="G403" s="25">
        <v>1046667</v>
      </c>
      <c r="H403" s="25">
        <v>20953333</v>
      </c>
      <c r="I403" s="25">
        <v>20953333</v>
      </c>
      <c r="J403" s="25">
        <v>20953333</v>
      </c>
      <c r="K403" s="25">
        <v>19161333</v>
      </c>
      <c r="L403" s="25">
        <v>19161333</v>
      </c>
      <c r="M403" s="25">
        <v>19161333</v>
      </c>
      <c r="N403" s="25">
        <v>19161333</v>
      </c>
      <c r="O403" s="25">
        <v>19161333</v>
      </c>
      <c r="P403" s="25">
        <v>19161333</v>
      </c>
      <c r="Q403" s="25">
        <v>17453333</v>
      </c>
      <c r="R403" s="25">
        <v>17453333</v>
      </c>
      <c r="S403" s="25">
        <v>0</v>
      </c>
      <c r="T403" s="25">
        <v>0</v>
      </c>
      <c r="U403" s="25">
        <v>0</v>
      </c>
      <c r="V403" s="25">
        <v>0</v>
      </c>
      <c r="W403" s="25">
        <v>1792000</v>
      </c>
      <c r="X403" s="25">
        <v>8.5523386661205585</v>
      </c>
      <c r="Y403" s="25">
        <v>1792000</v>
      </c>
      <c r="Z403" s="25">
        <v>8.5523386661205585</v>
      </c>
      <c r="AA403" s="25">
        <v>1792000</v>
      </c>
      <c r="AB403" s="25">
        <v>8.5523386661205585</v>
      </c>
      <c r="AC403" s="25">
        <v>0</v>
      </c>
      <c r="AD403" s="25">
        <v>0</v>
      </c>
      <c r="AE403" s="25">
        <v>1708000</v>
      </c>
    </row>
    <row r="404" spans="1:31" x14ac:dyDescent="0.2">
      <c r="A404" s="38" t="s">
        <v>618</v>
      </c>
      <c r="B404" s="104" t="s">
        <v>532</v>
      </c>
      <c r="C404" s="25">
        <v>0</v>
      </c>
      <c r="D404" s="25">
        <v>0</v>
      </c>
      <c r="E404" s="25">
        <v>0</v>
      </c>
      <c r="F404" s="25">
        <v>36000000</v>
      </c>
      <c r="G404" s="25">
        <v>13000000</v>
      </c>
      <c r="H404" s="25">
        <v>23000000</v>
      </c>
      <c r="I404" s="25">
        <v>23000000</v>
      </c>
      <c r="J404" s="25">
        <v>23000000</v>
      </c>
      <c r="K404" s="25">
        <v>23000000</v>
      </c>
      <c r="L404" s="25">
        <v>23000000</v>
      </c>
      <c r="M404" s="25">
        <v>23000000</v>
      </c>
      <c r="N404" s="25">
        <v>23000000</v>
      </c>
      <c r="O404" s="25">
        <v>23000000</v>
      </c>
      <c r="P404" s="25">
        <v>23000000</v>
      </c>
      <c r="Q404" s="25">
        <v>23000000</v>
      </c>
      <c r="R404" s="25">
        <v>23000000</v>
      </c>
      <c r="S404" s="25">
        <v>0</v>
      </c>
      <c r="T404" s="25">
        <v>0</v>
      </c>
      <c r="U404" s="25">
        <v>0</v>
      </c>
      <c r="V404" s="25">
        <v>0</v>
      </c>
      <c r="W404" s="25">
        <v>0</v>
      </c>
      <c r="X404" s="25">
        <v>0</v>
      </c>
      <c r="Y404" s="25">
        <v>0</v>
      </c>
      <c r="Z404" s="25">
        <v>0</v>
      </c>
      <c r="AA404" s="25">
        <v>0</v>
      </c>
      <c r="AB404" s="25">
        <v>0</v>
      </c>
      <c r="AC404" s="25">
        <v>0</v>
      </c>
      <c r="AD404" s="25">
        <v>0</v>
      </c>
      <c r="AE404" s="25">
        <v>0</v>
      </c>
    </row>
    <row r="405" spans="1:31" ht="25.5" x14ac:dyDescent="0.2">
      <c r="A405" s="38" t="s">
        <v>619</v>
      </c>
      <c r="B405" s="104" t="s">
        <v>617</v>
      </c>
      <c r="C405" s="25">
        <v>0</v>
      </c>
      <c r="D405" s="25">
        <v>0</v>
      </c>
      <c r="E405" s="25">
        <v>0</v>
      </c>
      <c r="F405" s="25">
        <v>36000000</v>
      </c>
      <c r="G405" s="25">
        <v>13000000</v>
      </c>
      <c r="H405" s="25">
        <v>23000000</v>
      </c>
      <c r="I405" s="25">
        <v>23000000</v>
      </c>
      <c r="J405" s="25">
        <v>23000000</v>
      </c>
      <c r="K405" s="25">
        <v>23000000</v>
      </c>
      <c r="L405" s="25">
        <v>23000000</v>
      </c>
      <c r="M405" s="25">
        <v>23000000</v>
      </c>
      <c r="N405" s="25">
        <v>23000000</v>
      </c>
      <c r="O405" s="25">
        <v>23000000</v>
      </c>
      <c r="P405" s="25">
        <v>23000000</v>
      </c>
      <c r="Q405" s="25">
        <v>23000000</v>
      </c>
      <c r="R405" s="25">
        <v>23000000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25">
        <v>0</v>
      </c>
      <c r="AA405" s="25">
        <v>0</v>
      </c>
      <c r="AB405" s="25">
        <v>0</v>
      </c>
      <c r="AC405" s="25">
        <v>0</v>
      </c>
      <c r="AD405" s="25">
        <v>0</v>
      </c>
      <c r="AE405" s="25">
        <v>0</v>
      </c>
    </row>
    <row r="406" spans="1:31" ht="25.5" x14ac:dyDescent="0.2">
      <c r="A406" s="38" t="s">
        <v>620</v>
      </c>
      <c r="B406" s="104" t="s">
        <v>621</v>
      </c>
      <c r="C406" s="25">
        <v>80000000</v>
      </c>
      <c r="D406" s="25">
        <v>0</v>
      </c>
      <c r="E406" s="25">
        <v>0</v>
      </c>
      <c r="F406" s="25">
        <v>0</v>
      </c>
      <c r="G406" s="25">
        <v>56529771</v>
      </c>
      <c r="H406" s="25">
        <v>23470229</v>
      </c>
      <c r="I406" s="25">
        <v>23470229</v>
      </c>
      <c r="J406" s="25">
        <v>23470229</v>
      </c>
      <c r="K406" s="25">
        <v>23470229</v>
      </c>
      <c r="L406" s="25">
        <v>23470229</v>
      </c>
      <c r="M406" s="25">
        <v>23470229</v>
      </c>
      <c r="N406" s="25">
        <v>23470229</v>
      </c>
      <c r="O406" s="25">
        <v>23470229</v>
      </c>
      <c r="P406" s="25">
        <v>23470229</v>
      </c>
      <c r="Q406" s="25">
        <v>23470229</v>
      </c>
      <c r="R406" s="25">
        <v>23470229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25">
        <v>0</v>
      </c>
      <c r="AA406" s="25">
        <v>0</v>
      </c>
      <c r="AB406" s="25">
        <v>0</v>
      </c>
      <c r="AC406" s="25">
        <v>0</v>
      </c>
      <c r="AD406" s="25">
        <v>0</v>
      </c>
      <c r="AE406" s="25">
        <v>0</v>
      </c>
    </row>
    <row r="407" spans="1:31" x14ac:dyDescent="0.2">
      <c r="A407" s="38" t="s">
        <v>622</v>
      </c>
      <c r="B407" s="104" t="s">
        <v>502</v>
      </c>
      <c r="C407" s="25">
        <v>50000000</v>
      </c>
      <c r="D407" s="25">
        <v>0</v>
      </c>
      <c r="E407" s="25">
        <v>0</v>
      </c>
      <c r="F407" s="25">
        <v>0</v>
      </c>
      <c r="G407" s="25">
        <v>41000000</v>
      </c>
      <c r="H407" s="25">
        <v>9000000</v>
      </c>
      <c r="I407" s="25">
        <v>9000000</v>
      </c>
      <c r="J407" s="25">
        <v>9000000</v>
      </c>
      <c r="K407" s="25">
        <v>9000000</v>
      </c>
      <c r="L407" s="25">
        <v>9000000</v>
      </c>
      <c r="M407" s="25">
        <v>9000000</v>
      </c>
      <c r="N407" s="25">
        <v>9000000</v>
      </c>
      <c r="O407" s="25">
        <v>9000000</v>
      </c>
      <c r="P407" s="25">
        <v>9000000</v>
      </c>
      <c r="Q407" s="25">
        <v>9000000</v>
      </c>
      <c r="R407" s="25">
        <v>9000000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25">
        <v>0</v>
      </c>
      <c r="AA407" s="25">
        <v>0</v>
      </c>
      <c r="AB407" s="25">
        <v>0</v>
      </c>
      <c r="AC407" s="25">
        <v>0</v>
      </c>
      <c r="AD407" s="25">
        <v>0</v>
      </c>
      <c r="AE407" s="25">
        <v>0</v>
      </c>
    </row>
    <row r="408" spans="1:31" ht="25.5" x14ac:dyDescent="0.2">
      <c r="A408" s="38" t="s">
        <v>623</v>
      </c>
      <c r="B408" s="104" t="s">
        <v>624</v>
      </c>
      <c r="C408" s="25">
        <v>50000000</v>
      </c>
      <c r="D408" s="25">
        <v>0</v>
      </c>
      <c r="E408" s="25">
        <v>0</v>
      </c>
      <c r="F408" s="25">
        <v>0</v>
      </c>
      <c r="G408" s="25">
        <v>41000000</v>
      </c>
      <c r="H408" s="25">
        <v>9000000</v>
      </c>
      <c r="I408" s="25">
        <v>9000000</v>
      </c>
      <c r="J408" s="25">
        <v>9000000</v>
      </c>
      <c r="K408" s="25">
        <v>9000000</v>
      </c>
      <c r="L408" s="25">
        <v>9000000</v>
      </c>
      <c r="M408" s="25">
        <v>9000000</v>
      </c>
      <c r="N408" s="25">
        <v>9000000</v>
      </c>
      <c r="O408" s="25">
        <v>9000000</v>
      </c>
      <c r="P408" s="25">
        <v>9000000</v>
      </c>
      <c r="Q408" s="25">
        <v>9000000</v>
      </c>
      <c r="R408" s="25">
        <v>9000000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25">
        <v>0</v>
      </c>
      <c r="AA408" s="25">
        <v>0</v>
      </c>
      <c r="AB408" s="25">
        <v>0</v>
      </c>
      <c r="AC408" s="25">
        <v>0</v>
      </c>
      <c r="AD408" s="25">
        <v>0</v>
      </c>
      <c r="AE408" s="25">
        <v>0</v>
      </c>
    </row>
    <row r="409" spans="1:31" x14ac:dyDescent="0.2">
      <c r="A409" s="38" t="s">
        <v>625</v>
      </c>
      <c r="B409" s="104" t="s">
        <v>532</v>
      </c>
      <c r="C409" s="25">
        <v>30000000</v>
      </c>
      <c r="D409" s="25">
        <v>0</v>
      </c>
      <c r="E409" s="25">
        <v>0</v>
      </c>
      <c r="F409" s="25">
        <v>0</v>
      </c>
      <c r="G409" s="25">
        <v>15529771</v>
      </c>
      <c r="H409" s="25">
        <v>14470229</v>
      </c>
      <c r="I409" s="25">
        <v>14470229</v>
      </c>
      <c r="J409" s="25">
        <v>14470229</v>
      </c>
      <c r="K409" s="25">
        <v>14470229</v>
      </c>
      <c r="L409" s="25">
        <v>14470229</v>
      </c>
      <c r="M409" s="25">
        <v>14470229</v>
      </c>
      <c r="N409" s="25">
        <v>14470229</v>
      </c>
      <c r="O409" s="25">
        <v>14470229</v>
      </c>
      <c r="P409" s="25">
        <v>14470229</v>
      </c>
      <c r="Q409" s="25">
        <v>14470229</v>
      </c>
      <c r="R409" s="25">
        <v>14470229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25">
        <v>0</v>
      </c>
      <c r="AA409" s="25">
        <v>0</v>
      </c>
      <c r="AB409" s="25">
        <v>0</v>
      </c>
      <c r="AC409" s="25">
        <v>0</v>
      </c>
      <c r="AD409" s="25">
        <v>0</v>
      </c>
      <c r="AE409" s="25">
        <v>0</v>
      </c>
    </row>
    <row r="410" spans="1:31" ht="25.5" x14ac:dyDescent="0.2">
      <c r="A410" s="38" t="s">
        <v>626</v>
      </c>
      <c r="B410" s="104" t="s">
        <v>624</v>
      </c>
      <c r="C410" s="25">
        <v>30000000</v>
      </c>
      <c r="D410" s="25">
        <v>0</v>
      </c>
      <c r="E410" s="25">
        <v>0</v>
      </c>
      <c r="F410" s="25">
        <v>0</v>
      </c>
      <c r="G410" s="25">
        <v>15529771</v>
      </c>
      <c r="H410" s="25">
        <v>14470229</v>
      </c>
      <c r="I410" s="25">
        <v>14470229</v>
      </c>
      <c r="J410" s="25">
        <v>14470229</v>
      </c>
      <c r="K410" s="25">
        <v>14470229</v>
      </c>
      <c r="L410" s="25">
        <v>14470229</v>
      </c>
      <c r="M410" s="25">
        <v>14470229</v>
      </c>
      <c r="N410" s="25">
        <v>14470229</v>
      </c>
      <c r="O410" s="25">
        <v>14470229</v>
      </c>
      <c r="P410" s="25">
        <v>14470229</v>
      </c>
      <c r="Q410" s="25">
        <v>14470229</v>
      </c>
      <c r="R410" s="25">
        <v>14470229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5">
        <v>0</v>
      </c>
      <c r="AB410" s="25">
        <v>0</v>
      </c>
      <c r="AC410" s="25">
        <v>0</v>
      </c>
      <c r="AD410" s="25">
        <v>0</v>
      </c>
      <c r="AE410" s="25">
        <v>0</v>
      </c>
    </row>
    <row r="411" spans="1:31" ht="25.5" x14ac:dyDescent="0.2">
      <c r="A411" s="38" t="s">
        <v>627</v>
      </c>
      <c r="B411" s="104" t="s">
        <v>628</v>
      </c>
      <c r="C411" s="25">
        <v>0</v>
      </c>
      <c r="D411" s="25">
        <v>0</v>
      </c>
      <c r="E411" s="25">
        <v>0</v>
      </c>
      <c r="F411" s="25">
        <v>0</v>
      </c>
      <c r="G411" s="25">
        <v>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25">
        <v>0</v>
      </c>
      <c r="P411" s="25">
        <v>0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5">
        <v>0</v>
      </c>
      <c r="X411" s="25">
        <v>0</v>
      </c>
      <c r="Y411" s="25">
        <v>0</v>
      </c>
      <c r="Z411" s="25">
        <v>0</v>
      </c>
      <c r="AA411" s="25">
        <v>0</v>
      </c>
      <c r="AB411" s="25">
        <v>0</v>
      </c>
      <c r="AC411" s="25">
        <v>0</v>
      </c>
      <c r="AD411" s="25">
        <v>0</v>
      </c>
      <c r="AE411" s="25">
        <v>0</v>
      </c>
    </row>
    <row r="412" spans="1:31" ht="25.5" x14ac:dyDescent="0.2">
      <c r="A412" s="38" t="s">
        <v>629</v>
      </c>
      <c r="B412" s="104" t="s">
        <v>624</v>
      </c>
      <c r="C412" s="25">
        <v>0</v>
      </c>
      <c r="D412" s="25">
        <v>0</v>
      </c>
      <c r="E412" s="25">
        <v>0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25">
        <v>0</v>
      </c>
      <c r="AA412" s="25">
        <v>0</v>
      </c>
      <c r="AB412" s="25">
        <v>0</v>
      </c>
      <c r="AC412" s="25">
        <v>0</v>
      </c>
      <c r="AD412" s="25">
        <v>0</v>
      </c>
      <c r="AE412" s="25">
        <v>0</v>
      </c>
    </row>
    <row r="413" spans="1:31" ht="38.25" x14ac:dyDescent="0.2">
      <c r="A413" s="38" t="s">
        <v>630</v>
      </c>
      <c r="B413" s="104" t="s">
        <v>631</v>
      </c>
      <c r="C413" s="25">
        <v>186000000</v>
      </c>
      <c r="D413" s="25">
        <v>0</v>
      </c>
      <c r="E413" s="25">
        <v>0</v>
      </c>
      <c r="F413" s="25">
        <v>0</v>
      </c>
      <c r="G413" s="25">
        <v>132273333</v>
      </c>
      <c r="H413" s="25">
        <v>53726667</v>
      </c>
      <c r="I413" s="25">
        <v>53726667</v>
      </c>
      <c r="J413" s="25">
        <v>53726667</v>
      </c>
      <c r="K413" s="25">
        <v>53726667</v>
      </c>
      <c r="L413" s="25">
        <v>53726667</v>
      </c>
      <c r="M413" s="25">
        <v>53726667</v>
      </c>
      <c r="N413" s="25">
        <v>53726667</v>
      </c>
      <c r="O413" s="25">
        <v>53726667</v>
      </c>
      <c r="P413" s="25">
        <v>53726667</v>
      </c>
      <c r="Q413" s="25">
        <v>53726667</v>
      </c>
      <c r="R413" s="25">
        <v>53726667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25">
        <v>0</v>
      </c>
      <c r="AA413" s="25">
        <v>0</v>
      </c>
      <c r="AB413" s="25">
        <v>0</v>
      </c>
      <c r="AC413" s="25">
        <v>0</v>
      </c>
      <c r="AD413" s="25">
        <v>0</v>
      </c>
      <c r="AE413" s="25">
        <v>0</v>
      </c>
    </row>
    <row r="414" spans="1:31" ht="25.5" x14ac:dyDescent="0.2">
      <c r="A414" s="38" t="s">
        <v>632</v>
      </c>
      <c r="B414" s="104" t="s">
        <v>633</v>
      </c>
      <c r="C414" s="25">
        <v>159000000</v>
      </c>
      <c r="D414" s="25">
        <v>0</v>
      </c>
      <c r="E414" s="25">
        <v>0</v>
      </c>
      <c r="F414" s="25">
        <v>0</v>
      </c>
      <c r="G414" s="25">
        <v>113740000</v>
      </c>
      <c r="H414" s="25">
        <v>45260000</v>
      </c>
      <c r="I414" s="25">
        <v>45260000</v>
      </c>
      <c r="J414" s="25">
        <v>45260000</v>
      </c>
      <c r="K414" s="25">
        <v>45260000</v>
      </c>
      <c r="L414" s="25">
        <v>45260000</v>
      </c>
      <c r="M414" s="25">
        <v>45260000</v>
      </c>
      <c r="N414" s="25">
        <v>45260000</v>
      </c>
      <c r="O414" s="25">
        <v>45260000</v>
      </c>
      <c r="P414" s="25">
        <v>45260000</v>
      </c>
      <c r="Q414" s="25">
        <v>45260000</v>
      </c>
      <c r="R414" s="25">
        <v>45260000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25">
        <v>0</v>
      </c>
      <c r="AA414" s="25">
        <v>0</v>
      </c>
      <c r="AB414" s="25">
        <v>0</v>
      </c>
      <c r="AC414" s="25">
        <v>0</v>
      </c>
      <c r="AD414" s="25">
        <v>0</v>
      </c>
      <c r="AE414" s="25">
        <v>0</v>
      </c>
    </row>
    <row r="415" spans="1:31" x14ac:dyDescent="0.2">
      <c r="A415" s="38" t="s">
        <v>634</v>
      </c>
      <c r="B415" s="104" t="s">
        <v>502</v>
      </c>
      <c r="C415" s="25">
        <v>62000000</v>
      </c>
      <c r="D415" s="25">
        <v>0</v>
      </c>
      <c r="E415" s="25">
        <v>0</v>
      </c>
      <c r="F415" s="25">
        <v>0</v>
      </c>
      <c r="G415" s="25">
        <v>40840000</v>
      </c>
      <c r="H415" s="25">
        <v>21160000</v>
      </c>
      <c r="I415" s="25">
        <v>21160000</v>
      </c>
      <c r="J415" s="25">
        <v>21160000</v>
      </c>
      <c r="K415" s="25">
        <v>21160000</v>
      </c>
      <c r="L415" s="25">
        <v>21160000</v>
      </c>
      <c r="M415" s="25">
        <v>21160000</v>
      </c>
      <c r="N415" s="25">
        <v>21160000</v>
      </c>
      <c r="O415" s="25">
        <v>21160000</v>
      </c>
      <c r="P415" s="25">
        <v>21160000</v>
      </c>
      <c r="Q415" s="25">
        <v>21160000</v>
      </c>
      <c r="R415" s="25">
        <v>21160000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25">
        <v>0</v>
      </c>
      <c r="AA415" s="25">
        <v>0</v>
      </c>
      <c r="AB415" s="25">
        <v>0</v>
      </c>
      <c r="AC415" s="25">
        <v>0</v>
      </c>
      <c r="AD415" s="25">
        <v>0</v>
      </c>
      <c r="AE415" s="25">
        <v>0</v>
      </c>
    </row>
    <row r="416" spans="1:31" ht="25.5" x14ac:dyDescent="0.2">
      <c r="A416" s="38" t="s">
        <v>635</v>
      </c>
      <c r="B416" s="104" t="s">
        <v>636</v>
      </c>
      <c r="C416" s="25">
        <v>35000000</v>
      </c>
      <c r="D416" s="25">
        <v>0</v>
      </c>
      <c r="E416" s="25">
        <v>0</v>
      </c>
      <c r="F416" s="25">
        <v>0</v>
      </c>
      <c r="G416" s="25">
        <v>21700000</v>
      </c>
      <c r="H416" s="25">
        <v>13300000</v>
      </c>
      <c r="I416" s="25">
        <v>13300000</v>
      </c>
      <c r="J416" s="25">
        <v>13300000</v>
      </c>
      <c r="K416" s="25">
        <v>13300000</v>
      </c>
      <c r="L416" s="25">
        <v>13300000</v>
      </c>
      <c r="M416" s="25">
        <v>13300000</v>
      </c>
      <c r="N416" s="25">
        <v>13300000</v>
      </c>
      <c r="O416" s="25">
        <v>13300000</v>
      </c>
      <c r="P416" s="25">
        <v>13300000</v>
      </c>
      <c r="Q416" s="25">
        <v>13300000</v>
      </c>
      <c r="R416" s="25">
        <v>13300000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25">
        <v>0</v>
      </c>
      <c r="AA416" s="25">
        <v>0</v>
      </c>
      <c r="AB416" s="25">
        <v>0</v>
      </c>
      <c r="AC416" s="25">
        <v>0</v>
      </c>
      <c r="AD416" s="25">
        <v>0</v>
      </c>
      <c r="AE416" s="25">
        <v>0</v>
      </c>
    </row>
    <row r="417" spans="1:31" ht="25.5" x14ac:dyDescent="0.2">
      <c r="A417" s="38" t="s">
        <v>637</v>
      </c>
      <c r="B417" s="104" t="s">
        <v>638</v>
      </c>
      <c r="C417" s="25">
        <v>27000000</v>
      </c>
      <c r="D417" s="25">
        <v>0</v>
      </c>
      <c r="E417" s="25">
        <v>0</v>
      </c>
      <c r="F417" s="25">
        <v>0</v>
      </c>
      <c r="G417" s="25">
        <v>19140000</v>
      </c>
      <c r="H417" s="25">
        <v>7860000</v>
      </c>
      <c r="I417" s="25">
        <v>7860000</v>
      </c>
      <c r="J417" s="25">
        <v>7860000</v>
      </c>
      <c r="K417" s="25">
        <v>7860000</v>
      </c>
      <c r="L417" s="25">
        <v>7860000</v>
      </c>
      <c r="M417" s="25">
        <v>7860000</v>
      </c>
      <c r="N417" s="25">
        <v>7860000</v>
      </c>
      <c r="O417" s="25">
        <v>7860000</v>
      </c>
      <c r="P417" s="25">
        <v>7860000</v>
      </c>
      <c r="Q417" s="25">
        <v>7860000</v>
      </c>
      <c r="R417" s="25">
        <v>7860000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25">
        <v>0</v>
      </c>
      <c r="AA417" s="25">
        <v>0</v>
      </c>
      <c r="AB417" s="25">
        <v>0</v>
      </c>
      <c r="AC417" s="25">
        <v>0</v>
      </c>
      <c r="AD417" s="25">
        <v>0</v>
      </c>
      <c r="AE417" s="25">
        <v>0</v>
      </c>
    </row>
    <row r="418" spans="1:31" x14ac:dyDescent="0.2">
      <c r="A418" s="38" t="s">
        <v>639</v>
      </c>
      <c r="B418" s="104" t="s">
        <v>532</v>
      </c>
      <c r="C418" s="25">
        <v>97000000</v>
      </c>
      <c r="D418" s="25">
        <v>0</v>
      </c>
      <c r="E418" s="25">
        <v>0</v>
      </c>
      <c r="F418" s="25">
        <v>0</v>
      </c>
      <c r="G418" s="25">
        <v>72900000</v>
      </c>
      <c r="H418" s="25">
        <v>24100000</v>
      </c>
      <c r="I418" s="25">
        <v>24100000</v>
      </c>
      <c r="J418" s="25">
        <v>24100000</v>
      </c>
      <c r="K418" s="25">
        <v>24100000</v>
      </c>
      <c r="L418" s="25">
        <v>24100000</v>
      </c>
      <c r="M418" s="25">
        <v>24100000</v>
      </c>
      <c r="N418" s="25">
        <v>24100000</v>
      </c>
      <c r="O418" s="25">
        <v>24100000</v>
      </c>
      <c r="P418" s="25">
        <v>24100000</v>
      </c>
      <c r="Q418" s="25">
        <v>24100000</v>
      </c>
      <c r="R418" s="25">
        <v>24100000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25">
        <v>0</v>
      </c>
      <c r="AA418" s="25">
        <v>0</v>
      </c>
      <c r="AB418" s="25">
        <v>0</v>
      </c>
      <c r="AC418" s="25">
        <v>0</v>
      </c>
      <c r="AD418" s="25">
        <v>0</v>
      </c>
      <c r="AE418" s="25">
        <v>0</v>
      </c>
    </row>
    <row r="419" spans="1:31" ht="38.25" x14ac:dyDescent="0.2">
      <c r="A419" s="38" t="s">
        <v>640</v>
      </c>
      <c r="B419" s="104" t="s">
        <v>641</v>
      </c>
      <c r="C419" s="25">
        <v>27000000</v>
      </c>
      <c r="D419" s="25">
        <v>0</v>
      </c>
      <c r="E419" s="25">
        <v>0</v>
      </c>
      <c r="F419" s="25">
        <v>0</v>
      </c>
      <c r="G419" s="25">
        <v>2900000</v>
      </c>
      <c r="H419" s="25">
        <v>24100000</v>
      </c>
      <c r="I419" s="25">
        <v>24100000</v>
      </c>
      <c r="J419" s="25">
        <v>24100000</v>
      </c>
      <c r="K419" s="25">
        <v>24100000</v>
      </c>
      <c r="L419" s="25">
        <v>24100000</v>
      </c>
      <c r="M419" s="25">
        <v>24100000</v>
      </c>
      <c r="N419" s="25">
        <v>24100000</v>
      </c>
      <c r="O419" s="25">
        <v>24100000</v>
      </c>
      <c r="P419" s="25">
        <v>24100000</v>
      </c>
      <c r="Q419" s="25">
        <v>24100000</v>
      </c>
      <c r="R419" s="25">
        <v>24100000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25">
        <v>0</v>
      </c>
      <c r="AA419" s="25">
        <v>0</v>
      </c>
      <c r="AB419" s="25">
        <v>0</v>
      </c>
      <c r="AC419" s="25">
        <v>0</v>
      </c>
      <c r="AD419" s="25">
        <v>0</v>
      </c>
      <c r="AE419" s="25">
        <v>0</v>
      </c>
    </row>
    <row r="420" spans="1:31" ht="25.5" x14ac:dyDescent="0.2">
      <c r="A420" s="38" t="s">
        <v>642</v>
      </c>
      <c r="B420" s="104" t="s">
        <v>643</v>
      </c>
      <c r="C420" s="25">
        <v>70000000</v>
      </c>
      <c r="D420" s="25">
        <v>0</v>
      </c>
      <c r="E420" s="25">
        <v>0</v>
      </c>
      <c r="F420" s="25">
        <v>0</v>
      </c>
      <c r="G420" s="25">
        <v>70000000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</v>
      </c>
      <c r="P420" s="25">
        <v>0</v>
      </c>
      <c r="Q420" s="25">
        <v>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5">
        <v>0</v>
      </c>
      <c r="X420" s="25">
        <v>0</v>
      </c>
      <c r="Y420" s="25">
        <v>0</v>
      </c>
      <c r="Z420" s="25">
        <v>0</v>
      </c>
      <c r="AA420" s="25">
        <v>0</v>
      </c>
      <c r="AB420" s="25">
        <v>0</v>
      </c>
      <c r="AC420" s="25">
        <v>0</v>
      </c>
      <c r="AD420" s="25">
        <v>0</v>
      </c>
      <c r="AE420" s="25">
        <v>0</v>
      </c>
    </row>
    <row r="421" spans="1:31" ht="25.5" x14ac:dyDescent="0.2">
      <c r="A421" s="38" t="s">
        <v>644</v>
      </c>
      <c r="B421" s="104" t="s">
        <v>645</v>
      </c>
      <c r="C421" s="25">
        <v>27000000</v>
      </c>
      <c r="D421" s="25">
        <v>0</v>
      </c>
      <c r="E421" s="25">
        <v>0</v>
      </c>
      <c r="F421" s="25">
        <v>0</v>
      </c>
      <c r="G421" s="25">
        <v>18533333</v>
      </c>
      <c r="H421" s="25">
        <v>8466667</v>
      </c>
      <c r="I421" s="25">
        <v>8466667</v>
      </c>
      <c r="J421" s="25">
        <v>8466667</v>
      </c>
      <c r="K421" s="25">
        <v>8466667</v>
      </c>
      <c r="L421" s="25">
        <v>8466667</v>
      </c>
      <c r="M421" s="25">
        <v>8466667</v>
      </c>
      <c r="N421" s="25">
        <v>8466667</v>
      </c>
      <c r="O421" s="25">
        <v>8466667</v>
      </c>
      <c r="P421" s="25">
        <v>8466667</v>
      </c>
      <c r="Q421" s="25">
        <v>8466667</v>
      </c>
      <c r="R421" s="25">
        <v>8466667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25">
        <v>0</v>
      </c>
      <c r="AA421" s="25">
        <v>0</v>
      </c>
      <c r="AB421" s="25">
        <v>0</v>
      </c>
      <c r="AC421" s="25">
        <v>0</v>
      </c>
      <c r="AD421" s="25">
        <v>0</v>
      </c>
      <c r="AE421" s="25">
        <v>0</v>
      </c>
    </row>
    <row r="422" spans="1:31" x14ac:dyDescent="0.2">
      <c r="A422" s="38" t="s">
        <v>646</v>
      </c>
      <c r="B422" s="104" t="s">
        <v>502</v>
      </c>
      <c r="C422" s="25">
        <v>27000000</v>
      </c>
      <c r="D422" s="25">
        <v>0</v>
      </c>
      <c r="E422" s="25">
        <v>0</v>
      </c>
      <c r="F422" s="25">
        <v>0</v>
      </c>
      <c r="G422" s="25">
        <v>18533333</v>
      </c>
      <c r="H422" s="25">
        <v>8466667</v>
      </c>
      <c r="I422" s="25">
        <v>8466667</v>
      </c>
      <c r="J422" s="25">
        <v>8466667</v>
      </c>
      <c r="K422" s="25">
        <v>8466667</v>
      </c>
      <c r="L422" s="25">
        <v>8466667</v>
      </c>
      <c r="M422" s="25">
        <v>8466667</v>
      </c>
      <c r="N422" s="25">
        <v>8466667</v>
      </c>
      <c r="O422" s="25">
        <v>8466667</v>
      </c>
      <c r="P422" s="25">
        <v>8466667</v>
      </c>
      <c r="Q422" s="25">
        <v>8466667</v>
      </c>
      <c r="R422" s="25">
        <v>8466667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25">
        <v>0</v>
      </c>
      <c r="AA422" s="25">
        <v>0</v>
      </c>
      <c r="AB422" s="25">
        <v>0</v>
      </c>
      <c r="AC422" s="25">
        <v>0</v>
      </c>
      <c r="AD422" s="25">
        <v>0</v>
      </c>
      <c r="AE422" s="25">
        <v>0</v>
      </c>
    </row>
    <row r="423" spans="1:31" ht="25.5" x14ac:dyDescent="0.2">
      <c r="A423" s="38" t="s">
        <v>647</v>
      </c>
      <c r="B423" s="104" t="s">
        <v>648</v>
      </c>
      <c r="C423" s="25">
        <v>27000000</v>
      </c>
      <c r="D423" s="25">
        <v>0</v>
      </c>
      <c r="E423" s="25">
        <v>0</v>
      </c>
      <c r="F423" s="25">
        <v>0</v>
      </c>
      <c r="G423" s="25">
        <v>18533333</v>
      </c>
      <c r="H423" s="25">
        <v>8466667</v>
      </c>
      <c r="I423" s="25">
        <v>8466667</v>
      </c>
      <c r="J423" s="25">
        <v>8466667</v>
      </c>
      <c r="K423" s="25">
        <v>8466667</v>
      </c>
      <c r="L423" s="25">
        <v>8466667</v>
      </c>
      <c r="M423" s="25">
        <v>8466667</v>
      </c>
      <c r="N423" s="25">
        <v>8466667</v>
      </c>
      <c r="O423" s="25">
        <v>8466667</v>
      </c>
      <c r="P423" s="25">
        <v>8466667</v>
      </c>
      <c r="Q423" s="25">
        <v>8466667</v>
      </c>
      <c r="R423" s="25">
        <v>8466667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25">
        <v>0</v>
      </c>
      <c r="AA423" s="25">
        <v>0</v>
      </c>
      <c r="AB423" s="25">
        <v>0</v>
      </c>
      <c r="AC423" s="25">
        <v>0</v>
      </c>
      <c r="AD423" s="25">
        <v>0</v>
      </c>
      <c r="AE423" s="25">
        <v>0</v>
      </c>
    </row>
    <row r="424" spans="1:31" x14ac:dyDescent="0.2">
      <c r="A424" s="38" t="s">
        <v>649</v>
      </c>
      <c r="B424" s="104" t="s">
        <v>650</v>
      </c>
      <c r="C424" s="25">
        <v>3082732175</v>
      </c>
      <c r="D424" s="25">
        <v>175000000</v>
      </c>
      <c r="E424" s="25">
        <v>2598153838</v>
      </c>
      <c r="F424" s="25">
        <v>598554245</v>
      </c>
      <c r="G424" s="25">
        <v>135418175</v>
      </c>
      <c r="H424" s="25">
        <v>1122714407</v>
      </c>
      <c r="I424" s="25">
        <v>1122714407</v>
      </c>
      <c r="J424" s="25">
        <v>1122714407</v>
      </c>
      <c r="K424" s="25">
        <v>1112684912</v>
      </c>
      <c r="L424" s="25">
        <v>1112684912</v>
      </c>
      <c r="M424" s="25">
        <v>1112684912</v>
      </c>
      <c r="N424" s="25">
        <v>1112684912</v>
      </c>
      <c r="O424" s="25">
        <v>1112684912</v>
      </c>
      <c r="P424" s="25">
        <v>1112684912</v>
      </c>
      <c r="Q424" s="25">
        <v>1110416411</v>
      </c>
      <c r="R424" s="25">
        <v>1110416411</v>
      </c>
      <c r="S424" s="25">
        <v>0</v>
      </c>
      <c r="T424" s="25">
        <v>0</v>
      </c>
      <c r="U424" s="25">
        <v>0</v>
      </c>
      <c r="V424" s="25">
        <v>0</v>
      </c>
      <c r="W424" s="25">
        <v>10029495</v>
      </c>
      <c r="X424" s="25">
        <v>0.89332558106204107</v>
      </c>
      <c r="Y424" s="25">
        <v>10029495</v>
      </c>
      <c r="Z424" s="25">
        <v>0.89332558106204107</v>
      </c>
      <c r="AA424" s="25">
        <v>10029495</v>
      </c>
      <c r="AB424" s="25">
        <v>0.89332558106204107</v>
      </c>
      <c r="AC424" s="25">
        <v>0</v>
      </c>
      <c r="AD424" s="25">
        <v>0</v>
      </c>
      <c r="AE424" s="25">
        <v>2268501</v>
      </c>
    </row>
    <row r="425" spans="1:31" x14ac:dyDescent="0.2">
      <c r="A425" s="38" t="s">
        <v>651</v>
      </c>
      <c r="B425" s="104" t="s">
        <v>652</v>
      </c>
      <c r="C425" s="25">
        <v>3082732175</v>
      </c>
      <c r="D425" s="25">
        <v>175000000</v>
      </c>
      <c r="E425" s="25">
        <v>2598153838</v>
      </c>
      <c r="F425" s="25">
        <v>598554245</v>
      </c>
      <c r="G425" s="25">
        <v>135418175</v>
      </c>
      <c r="H425" s="25">
        <v>1122714407</v>
      </c>
      <c r="I425" s="25">
        <v>1122714407</v>
      </c>
      <c r="J425" s="25">
        <v>1122714407</v>
      </c>
      <c r="K425" s="25">
        <v>1112684912</v>
      </c>
      <c r="L425" s="25">
        <v>1112684912</v>
      </c>
      <c r="M425" s="25">
        <v>1112684912</v>
      </c>
      <c r="N425" s="25">
        <v>1112684912</v>
      </c>
      <c r="O425" s="25">
        <v>1112684912</v>
      </c>
      <c r="P425" s="25">
        <v>1112684912</v>
      </c>
      <c r="Q425" s="25">
        <v>1110416411</v>
      </c>
      <c r="R425" s="25">
        <v>1110416411</v>
      </c>
      <c r="S425" s="25">
        <v>0</v>
      </c>
      <c r="T425" s="25">
        <v>0</v>
      </c>
      <c r="U425" s="25">
        <v>0</v>
      </c>
      <c r="V425" s="25">
        <v>0</v>
      </c>
      <c r="W425" s="25">
        <v>10029495</v>
      </c>
      <c r="X425" s="25">
        <v>0.89332558106204107</v>
      </c>
      <c r="Y425" s="25">
        <v>10029495</v>
      </c>
      <c r="Z425" s="25">
        <v>0.89332558106204107</v>
      </c>
      <c r="AA425" s="25">
        <v>10029495</v>
      </c>
      <c r="AB425" s="25">
        <v>0.89332558106204107</v>
      </c>
      <c r="AC425" s="25">
        <v>0</v>
      </c>
      <c r="AD425" s="25">
        <v>0</v>
      </c>
      <c r="AE425" s="25">
        <v>2268501</v>
      </c>
    </row>
    <row r="426" spans="1:31" x14ac:dyDescent="0.2">
      <c r="A426" s="38" t="s">
        <v>653</v>
      </c>
      <c r="B426" s="104" t="s">
        <v>654</v>
      </c>
      <c r="C426" s="25">
        <v>3082732175</v>
      </c>
      <c r="D426" s="25">
        <v>175000000</v>
      </c>
      <c r="E426" s="25">
        <v>2598153838</v>
      </c>
      <c r="F426" s="25">
        <v>598554245</v>
      </c>
      <c r="G426" s="25">
        <v>135418175</v>
      </c>
      <c r="H426" s="25">
        <v>1122714407</v>
      </c>
      <c r="I426" s="25">
        <v>1122714407</v>
      </c>
      <c r="J426" s="25">
        <v>1122714407</v>
      </c>
      <c r="K426" s="25">
        <v>1112684912</v>
      </c>
      <c r="L426" s="25">
        <v>1112684912</v>
      </c>
      <c r="M426" s="25">
        <v>1112684912</v>
      </c>
      <c r="N426" s="25">
        <v>1112684912</v>
      </c>
      <c r="O426" s="25">
        <v>1112684912</v>
      </c>
      <c r="P426" s="25">
        <v>1112684912</v>
      </c>
      <c r="Q426" s="25">
        <v>1110416411</v>
      </c>
      <c r="R426" s="25">
        <v>1110416411</v>
      </c>
      <c r="S426" s="25">
        <v>0</v>
      </c>
      <c r="T426" s="25">
        <v>0</v>
      </c>
      <c r="U426" s="25">
        <v>0</v>
      </c>
      <c r="V426" s="25">
        <v>0</v>
      </c>
      <c r="W426" s="25">
        <v>10029495</v>
      </c>
      <c r="X426" s="25">
        <v>0.89332558106204107</v>
      </c>
      <c r="Y426" s="25">
        <v>10029495</v>
      </c>
      <c r="Z426" s="25">
        <v>0.89332558106204107</v>
      </c>
      <c r="AA426" s="25">
        <v>10029495</v>
      </c>
      <c r="AB426" s="25">
        <v>0.89332558106204107</v>
      </c>
      <c r="AC426" s="25">
        <v>0</v>
      </c>
      <c r="AD426" s="25">
        <v>0</v>
      </c>
      <c r="AE426" s="25">
        <v>2268501</v>
      </c>
    </row>
    <row r="427" spans="1:31" x14ac:dyDescent="0.2">
      <c r="A427" s="38" t="s">
        <v>655</v>
      </c>
      <c r="B427" s="104" t="s">
        <v>656</v>
      </c>
      <c r="C427" s="25">
        <v>27000000</v>
      </c>
      <c r="D427" s="25">
        <v>0</v>
      </c>
      <c r="E427" s="25">
        <v>0</v>
      </c>
      <c r="F427" s="25">
        <v>0</v>
      </c>
      <c r="G427" s="25">
        <v>4700000</v>
      </c>
      <c r="H427" s="25">
        <v>22300000</v>
      </c>
      <c r="I427" s="25">
        <v>22300000</v>
      </c>
      <c r="J427" s="25">
        <v>22300000</v>
      </c>
      <c r="K427" s="25">
        <v>22300000</v>
      </c>
      <c r="L427" s="25">
        <v>22300000</v>
      </c>
      <c r="M427" s="25">
        <v>22300000</v>
      </c>
      <c r="N427" s="25">
        <v>22300000</v>
      </c>
      <c r="O427" s="25">
        <v>22300000</v>
      </c>
      <c r="P427" s="25">
        <v>22300000</v>
      </c>
      <c r="Q427" s="25">
        <v>22300000</v>
      </c>
      <c r="R427" s="25">
        <v>22300000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25">
        <v>0</v>
      </c>
      <c r="AA427" s="25">
        <v>0</v>
      </c>
      <c r="AB427" s="25">
        <v>0</v>
      </c>
      <c r="AC427" s="25">
        <v>0</v>
      </c>
      <c r="AD427" s="25">
        <v>0</v>
      </c>
      <c r="AE427" s="25">
        <v>0</v>
      </c>
    </row>
    <row r="428" spans="1:31" x14ac:dyDescent="0.2">
      <c r="A428" s="38" t="s">
        <v>657</v>
      </c>
      <c r="B428" s="104" t="s">
        <v>502</v>
      </c>
      <c r="C428" s="25">
        <v>27000000</v>
      </c>
      <c r="D428" s="25">
        <v>0</v>
      </c>
      <c r="E428" s="25">
        <v>0</v>
      </c>
      <c r="F428" s="25">
        <v>0</v>
      </c>
      <c r="G428" s="25">
        <v>4700000</v>
      </c>
      <c r="H428" s="25">
        <v>22300000</v>
      </c>
      <c r="I428" s="25">
        <v>22300000</v>
      </c>
      <c r="J428" s="25">
        <v>22300000</v>
      </c>
      <c r="K428" s="25">
        <v>22300000</v>
      </c>
      <c r="L428" s="25">
        <v>22300000</v>
      </c>
      <c r="M428" s="25">
        <v>22300000</v>
      </c>
      <c r="N428" s="25">
        <v>22300000</v>
      </c>
      <c r="O428" s="25">
        <v>22300000</v>
      </c>
      <c r="P428" s="25">
        <v>22300000</v>
      </c>
      <c r="Q428" s="25">
        <v>22300000</v>
      </c>
      <c r="R428" s="25">
        <v>22300000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25">
        <v>0</v>
      </c>
      <c r="AA428" s="25">
        <v>0</v>
      </c>
      <c r="AB428" s="25">
        <v>0</v>
      </c>
      <c r="AC428" s="25">
        <v>0</v>
      </c>
      <c r="AD428" s="25">
        <v>0</v>
      </c>
      <c r="AE428" s="25">
        <v>0</v>
      </c>
    </row>
    <row r="429" spans="1:31" ht="25.5" x14ac:dyDescent="0.2">
      <c r="A429" s="38" t="s">
        <v>658</v>
      </c>
      <c r="B429" s="104" t="s">
        <v>659</v>
      </c>
      <c r="C429" s="25">
        <v>27000000</v>
      </c>
      <c r="D429" s="25">
        <v>0</v>
      </c>
      <c r="E429" s="25">
        <v>0</v>
      </c>
      <c r="F429" s="25">
        <v>0</v>
      </c>
      <c r="G429" s="25">
        <v>4700000</v>
      </c>
      <c r="H429" s="25">
        <v>22300000</v>
      </c>
      <c r="I429" s="25">
        <v>22300000</v>
      </c>
      <c r="J429" s="25">
        <v>22300000</v>
      </c>
      <c r="K429" s="25">
        <v>22300000</v>
      </c>
      <c r="L429" s="25">
        <v>22300000</v>
      </c>
      <c r="M429" s="25">
        <v>22300000</v>
      </c>
      <c r="N429" s="25">
        <v>22300000</v>
      </c>
      <c r="O429" s="25">
        <v>22300000</v>
      </c>
      <c r="P429" s="25">
        <v>22300000</v>
      </c>
      <c r="Q429" s="25">
        <v>22300000</v>
      </c>
      <c r="R429" s="25">
        <v>22300000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25">
        <v>0</v>
      </c>
      <c r="AA429" s="25">
        <v>0</v>
      </c>
      <c r="AB429" s="25">
        <v>0</v>
      </c>
      <c r="AC429" s="25">
        <v>0</v>
      </c>
      <c r="AD429" s="25">
        <v>0</v>
      </c>
      <c r="AE429" s="25">
        <v>0</v>
      </c>
    </row>
    <row r="430" spans="1:31" ht="25.5" x14ac:dyDescent="0.2">
      <c r="A430" s="38" t="s">
        <v>660</v>
      </c>
      <c r="B430" s="104" t="s">
        <v>661</v>
      </c>
      <c r="C430" s="25">
        <v>3028232175</v>
      </c>
      <c r="D430" s="25">
        <v>175000000</v>
      </c>
      <c r="E430" s="25">
        <v>2598153838</v>
      </c>
      <c r="F430" s="25">
        <v>598554245</v>
      </c>
      <c r="G430" s="25">
        <v>123968175</v>
      </c>
      <c r="H430" s="25">
        <v>1079664407</v>
      </c>
      <c r="I430" s="25">
        <v>1079664407</v>
      </c>
      <c r="J430" s="25">
        <v>1079664407</v>
      </c>
      <c r="K430" s="25">
        <v>1069634912</v>
      </c>
      <c r="L430" s="25">
        <v>1069634912</v>
      </c>
      <c r="M430" s="25">
        <v>1069634912</v>
      </c>
      <c r="N430" s="25">
        <v>1069634912</v>
      </c>
      <c r="O430" s="25">
        <v>1069634912</v>
      </c>
      <c r="P430" s="25">
        <v>1069634912</v>
      </c>
      <c r="Q430" s="25">
        <v>1067366411</v>
      </c>
      <c r="R430" s="25">
        <v>1067366411</v>
      </c>
      <c r="S430" s="25">
        <v>0</v>
      </c>
      <c r="T430" s="25">
        <v>0</v>
      </c>
      <c r="U430" s="25">
        <v>0</v>
      </c>
      <c r="V430" s="25">
        <v>0</v>
      </c>
      <c r="W430" s="25">
        <v>10029495</v>
      </c>
      <c r="X430" s="25">
        <v>0.92894559966724899</v>
      </c>
      <c r="Y430" s="25">
        <v>10029495</v>
      </c>
      <c r="Z430" s="25">
        <v>0.92894559966724899</v>
      </c>
      <c r="AA430" s="25">
        <v>10029495</v>
      </c>
      <c r="AB430" s="25">
        <v>0.92894559966724899</v>
      </c>
      <c r="AC430" s="25">
        <v>0</v>
      </c>
      <c r="AD430" s="25">
        <v>0</v>
      </c>
      <c r="AE430" s="25">
        <v>2268501</v>
      </c>
    </row>
    <row r="431" spans="1:31" x14ac:dyDescent="0.2">
      <c r="A431" s="38" t="s">
        <v>662</v>
      </c>
      <c r="B431" s="104" t="s">
        <v>502</v>
      </c>
      <c r="C431" s="25">
        <v>0</v>
      </c>
      <c r="D431" s="25">
        <v>0</v>
      </c>
      <c r="E431" s="25">
        <v>0</v>
      </c>
      <c r="F431" s="25">
        <v>303136218</v>
      </c>
      <c r="G431" s="25">
        <v>13676000</v>
      </c>
      <c r="H431" s="25">
        <v>289460218</v>
      </c>
      <c r="I431" s="25">
        <v>289460218</v>
      </c>
      <c r="J431" s="25">
        <v>289460218</v>
      </c>
      <c r="K431" s="25">
        <v>285460218</v>
      </c>
      <c r="L431" s="25">
        <v>285460218</v>
      </c>
      <c r="M431" s="25">
        <v>285460218</v>
      </c>
      <c r="N431" s="25">
        <v>285460218</v>
      </c>
      <c r="O431" s="25">
        <v>285460218</v>
      </c>
      <c r="P431" s="25">
        <v>285460218</v>
      </c>
      <c r="Q431" s="25">
        <v>283460218</v>
      </c>
      <c r="R431" s="25">
        <v>283460218</v>
      </c>
      <c r="S431" s="25">
        <v>0</v>
      </c>
      <c r="T431" s="25">
        <v>0</v>
      </c>
      <c r="U431" s="25">
        <v>0</v>
      </c>
      <c r="V431" s="25">
        <v>0</v>
      </c>
      <c r="W431" s="25">
        <v>4000000</v>
      </c>
      <c r="X431" s="25">
        <v>1.3818824664880198</v>
      </c>
      <c r="Y431" s="25">
        <v>4000000</v>
      </c>
      <c r="Z431" s="25">
        <v>1.3818824664880198</v>
      </c>
      <c r="AA431" s="25">
        <v>4000000</v>
      </c>
      <c r="AB431" s="25">
        <v>1.3818824664880198</v>
      </c>
      <c r="AC431" s="25">
        <v>0</v>
      </c>
      <c r="AD431" s="25">
        <v>0</v>
      </c>
      <c r="AE431" s="25">
        <v>2000000</v>
      </c>
    </row>
    <row r="432" spans="1:31" ht="25.5" x14ac:dyDescent="0.2">
      <c r="A432" s="38" t="s">
        <v>663</v>
      </c>
      <c r="B432" s="104" t="s">
        <v>664</v>
      </c>
      <c r="C432" s="25">
        <v>0</v>
      </c>
      <c r="D432" s="25">
        <v>0</v>
      </c>
      <c r="E432" s="25">
        <v>0</v>
      </c>
      <c r="F432" s="25">
        <v>303136218</v>
      </c>
      <c r="G432" s="25">
        <v>13676000</v>
      </c>
      <c r="H432" s="25">
        <v>289460218</v>
      </c>
      <c r="I432" s="25">
        <v>289460218</v>
      </c>
      <c r="J432" s="25">
        <v>289460218</v>
      </c>
      <c r="K432" s="25">
        <v>285460218</v>
      </c>
      <c r="L432" s="25">
        <v>285460218</v>
      </c>
      <c r="M432" s="25">
        <v>285460218</v>
      </c>
      <c r="N432" s="25">
        <v>285460218</v>
      </c>
      <c r="O432" s="25">
        <v>285460218</v>
      </c>
      <c r="P432" s="25">
        <v>285460218</v>
      </c>
      <c r="Q432" s="25">
        <v>283460218</v>
      </c>
      <c r="R432" s="25">
        <v>283460218</v>
      </c>
      <c r="S432" s="25">
        <v>0</v>
      </c>
      <c r="T432" s="25">
        <v>0</v>
      </c>
      <c r="U432" s="25">
        <v>0</v>
      </c>
      <c r="V432" s="25">
        <v>0</v>
      </c>
      <c r="W432" s="25">
        <v>4000000</v>
      </c>
      <c r="X432" s="25">
        <v>1.3818824664880198</v>
      </c>
      <c r="Y432" s="25">
        <v>4000000</v>
      </c>
      <c r="Z432" s="25">
        <v>1.3818824664880198</v>
      </c>
      <c r="AA432" s="25">
        <v>4000000</v>
      </c>
      <c r="AB432" s="25">
        <v>1.3818824664880198</v>
      </c>
      <c r="AC432" s="25">
        <v>0</v>
      </c>
      <c r="AD432" s="25">
        <v>0</v>
      </c>
      <c r="AE432" s="25">
        <v>2000000</v>
      </c>
    </row>
    <row r="433" spans="1:31" x14ac:dyDescent="0.2">
      <c r="A433" s="38" t="s">
        <v>665</v>
      </c>
      <c r="B433" s="104" t="s">
        <v>666</v>
      </c>
      <c r="C433" s="25">
        <v>0</v>
      </c>
      <c r="D433" s="25">
        <v>169117693</v>
      </c>
      <c r="E433" s="25">
        <v>0</v>
      </c>
      <c r="F433" s="25">
        <v>0</v>
      </c>
      <c r="G433" s="25">
        <v>0</v>
      </c>
      <c r="H433" s="25">
        <v>169117693</v>
      </c>
      <c r="I433" s="25">
        <v>169117693</v>
      </c>
      <c r="J433" s="25">
        <v>169117693</v>
      </c>
      <c r="K433" s="25">
        <v>169117693</v>
      </c>
      <c r="L433" s="25">
        <v>169117693</v>
      </c>
      <c r="M433" s="25">
        <v>169117693</v>
      </c>
      <c r="N433" s="25">
        <v>169117693</v>
      </c>
      <c r="O433" s="25">
        <v>169117693</v>
      </c>
      <c r="P433" s="25">
        <v>169117693</v>
      </c>
      <c r="Q433" s="25">
        <v>168968033</v>
      </c>
      <c r="R433" s="25">
        <v>168968033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25">
        <v>0</v>
      </c>
      <c r="AA433" s="25">
        <v>0</v>
      </c>
      <c r="AB433" s="25">
        <v>0</v>
      </c>
      <c r="AC433" s="25">
        <v>0</v>
      </c>
      <c r="AD433" s="25">
        <v>0</v>
      </c>
      <c r="AE433" s="25">
        <v>149660</v>
      </c>
    </row>
    <row r="434" spans="1:31" ht="25.5" x14ac:dyDescent="0.2">
      <c r="A434" s="38" t="s">
        <v>667</v>
      </c>
      <c r="B434" s="104" t="s">
        <v>664</v>
      </c>
      <c r="C434" s="25">
        <v>0</v>
      </c>
      <c r="D434" s="25">
        <v>169117693</v>
      </c>
      <c r="E434" s="25">
        <v>0</v>
      </c>
      <c r="F434" s="25">
        <v>0</v>
      </c>
      <c r="G434" s="25">
        <v>0</v>
      </c>
      <c r="H434" s="25">
        <v>169117693</v>
      </c>
      <c r="I434" s="25">
        <v>169117693</v>
      </c>
      <c r="J434" s="25">
        <v>169117693</v>
      </c>
      <c r="K434" s="25">
        <v>169117693</v>
      </c>
      <c r="L434" s="25">
        <v>169117693</v>
      </c>
      <c r="M434" s="25">
        <v>169117693</v>
      </c>
      <c r="N434" s="25">
        <v>169117693</v>
      </c>
      <c r="O434" s="25">
        <v>169117693</v>
      </c>
      <c r="P434" s="25">
        <v>169117693</v>
      </c>
      <c r="Q434" s="25">
        <v>168968033</v>
      </c>
      <c r="R434" s="25">
        <v>168968033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25">
        <v>0</v>
      </c>
      <c r="AA434" s="25">
        <v>0</v>
      </c>
      <c r="AB434" s="25">
        <v>0</v>
      </c>
      <c r="AC434" s="25">
        <v>0</v>
      </c>
      <c r="AD434" s="25">
        <v>0</v>
      </c>
      <c r="AE434" s="25">
        <v>149660</v>
      </c>
    </row>
    <row r="435" spans="1:31" x14ac:dyDescent="0.2">
      <c r="A435" s="38" t="s">
        <v>668</v>
      </c>
      <c r="B435" s="104" t="s">
        <v>532</v>
      </c>
      <c r="C435" s="25">
        <v>347940000</v>
      </c>
      <c r="D435" s="25">
        <v>5882307</v>
      </c>
      <c r="E435" s="25">
        <v>0</v>
      </c>
      <c r="F435" s="25">
        <v>295299186</v>
      </c>
      <c r="G435" s="25">
        <v>30000000</v>
      </c>
      <c r="H435" s="25">
        <v>619121493</v>
      </c>
      <c r="I435" s="25">
        <v>619121493</v>
      </c>
      <c r="J435" s="25">
        <v>619121493</v>
      </c>
      <c r="K435" s="25">
        <v>614938160</v>
      </c>
      <c r="L435" s="25">
        <v>614938160</v>
      </c>
      <c r="M435" s="25">
        <v>614938160</v>
      </c>
      <c r="N435" s="25">
        <v>614938160</v>
      </c>
      <c r="O435" s="25">
        <v>614938160</v>
      </c>
      <c r="P435" s="25">
        <v>614938160</v>
      </c>
      <c r="Q435" s="25">
        <v>614938160</v>
      </c>
      <c r="R435" s="25">
        <v>614938160</v>
      </c>
      <c r="S435" s="25">
        <v>0</v>
      </c>
      <c r="T435" s="25">
        <v>0</v>
      </c>
      <c r="U435" s="25">
        <v>0</v>
      </c>
      <c r="V435" s="25">
        <v>0</v>
      </c>
      <c r="W435" s="25">
        <v>4183333</v>
      </c>
      <c r="X435" s="25">
        <v>0.67568854373466192</v>
      </c>
      <c r="Y435" s="25">
        <v>4183333</v>
      </c>
      <c r="Z435" s="25">
        <v>0.67568854373466192</v>
      </c>
      <c r="AA435" s="25">
        <v>4183333</v>
      </c>
      <c r="AB435" s="25">
        <v>0.67568854373466192</v>
      </c>
      <c r="AC435" s="25">
        <v>0</v>
      </c>
      <c r="AD435" s="25">
        <v>0</v>
      </c>
      <c r="AE435" s="25">
        <v>0</v>
      </c>
    </row>
    <row r="436" spans="1:31" ht="25.5" x14ac:dyDescent="0.2">
      <c r="A436" s="38" t="s">
        <v>669</v>
      </c>
      <c r="B436" s="104" t="s">
        <v>664</v>
      </c>
      <c r="C436" s="25">
        <v>317940000</v>
      </c>
      <c r="D436" s="25">
        <v>5882307</v>
      </c>
      <c r="E436" s="25">
        <v>0</v>
      </c>
      <c r="F436" s="25">
        <v>295299186</v>
      </c>
      <c r="G436" s="25">
        <v>0</v>
      </c>
      <c r="H436" s="25">
        <v>619121493</v>
      </c>
      <c r="I436" s="25">
        <v>619121493</v>
      </c>
      <c r="J436" s="25">
        <v>619121493</v>
      </c>
      <c r="K436" s="25">
        <v>614938160</v>
      </c>
      <c r="L436" s="25">
        <v>614938160</v>
      </c>
      <c r="M436" s="25">
        <v>614938160</v>
      </c>
      <c r="N436" s="25">
        <v>614938160</v>
      </c>
      <c r="O436" s="25">
        <v>614938160</v>
      </c>
      <c r="P436" s="25">
        <v>614938160</v>
      </c>
      <c r="Q436" s="25">
        <v>614938160</v>
      </c>
      <c r="R436" s="25">
        <v>614938160</v>
      </c>
      <c r="S436" s="25">
        <v>0</v>
      </c>
      <c r="T436" s="25">
        <v>0</v>
      </c>
      <c r="U436" s="25">
        <v>0</v>
      </c>
      <c r="V436" s="25">
        <v>0</v>
      </c>
      <c r="W436" s="25">
        <v>4183333</v>
      </c>
      <c r="X436" s="25">
        <v>0.67568854373466192</v>
      </c>
      <c r="Y436" s="25">
        <v>4183333</v>
      </c>
      <c r="Z436" s="25">
        <v>0.67568854373466192</v>
      </c>
      <c r="AA436" s="25">
        <v>4183333</v>
      </c>
      <c r="AB436" s="25">
        <v>0.67568854373466192</v>
      </c>
      <c r="AC436" s="25">
        <v>0</v>
      </c>
      <c r="AD436" s="25">
        <v>0</v>
      </c>
      <c r="AE436" s="25">
        <v>0</v>
      </c>
    </row>
    <row r="437" spans="1:31" ht="25.5" x14ac:dyDescent="0.2">
      <c r="A437" s="38" t="s">
        <v>670</v>
      </c>
      <c r="B437" s="104" t="s">
        <v>671</v>
      </c>
      <c r="C437" s="25">
        <v>30000000</v>
      </c>
      <c r="D437" s="25">
        <v>0</v>
      </c>
      <c r="E437" s="25">
        <v>0</v>
      </c>
      <c r="F437" s="25">
        <v>0</v>
      </c>
      <c r="G437" s="25">
        <v>30000000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0</v>
      </c>
      <c r="P437" s="25">
        <v>0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5">
        <v>0</v>
      </c>
      <c r="X437" s="25">
        <v>0</v>
      </c>
      <c r="Y437" s="25">
        <v>0</v>
      </c>
      <c r="Z437" s="25">
        <v>0</v>
      </c>
      <c r="AA437" s="25">
        <v>0</v>
      </c>
      <c r="AB437" s="25">
        <v>0</v>
      </c>
      <c r="AC437" s="25">
        <v>0</v>
      </c>
      <c r="AD437" s="25">
        <v>0</v>
      </c>
      <c r="AE437" s="25">
        <v>0</v>
      </c>
    </row>
    <row r="438" spans="1:31" x14ac:dyDescent="0.2">
      <c r="A438" s="38" t="s">
        <v>672</v>
      </c>
      <c r="B438" s="104" t="s">
        <v>673</v>
      </c>
      <c r="C438" s="25">
        <v>2600000000</v>
      </c>
      <c r="D438" s="25">
        <v>0</v>
      </c>
      <c r="E438" s="25">
        <v>2598153838</v>
      </c>
      <c r="F438" s="25">
        <v>0</v>
      </c>
      <c r="G438" s="25">
        <v>0</v>
      </c>
      <c r="H438" s="25">
        <v>1846162</v>
      </c>
      <c r="I438" s="25">
        <v>1846162</v>
      </c>
      <c r="J438" s="25">
        <v>1846162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5">
        <v>1846162</v>
      </c>
      <c r="X438" s="25">
        <v>100</v>
      </c>
      <c r="Y438" s="25">
        <v>1846162</v>
      </c>
      <c r="Z438" s="25">
        <v>100</v>
      </c>
      <c r="AA438" s="25">
        <v>1846162</v>
      </c>
      <c r="AB438" s="25">
        <v>100</v>
      </c>
      <c r="AC438" s="25">
        <v>0</v>
      </c>
      <c r="AD438" s="25">
        <v>0</v>
      </c>
      <c r="AE438" s="25">
        <v>0</v>
      </c>
    </row>
    <row r="439" spans="1:31" ht="25.5" x14ac:dyDescent="0.2">
      <c r="A439" s="38" t="s">
        <v>674</v>
      </c>
      <c r="B439" s="104" t="s">
        <v>671</v>
      </c>
      <c r="C439" s="25">
        <v>2600000000</v>
      </c>
      <c r="D439" s="25">
        <v>0</v>
      </c>
      <c r="E439" s="25">
        <v>2598153838</v>
      </c>
      <c r="F439" s="25">
        <v>0</v>
      </c>
      <c r="G439" s="25">
        <v>0</v>
      </c>
      <c r="H439" s="25">
        <v>1846162</v>
      </c>
      <c r="I439" s="25">
        <v>1846162</v>
      </c>
      <c r="J439" s="25">
        <v>1846162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1846162</v>
      </c>
      <c r="X439" s="25">
        <v>100</v>
      </c>
      <c r="Y439" s="25">
        <v>1846162</v>
      </c>
      <c r="Z439" s="25">
        <v>100</v>
      </c>
      <c r="AA439" s="25">
        <v>1846162</v>
      </c>
      <c r="AB439" s="25">
        <v>100</v>
      </c>
      <c r="AC439" s="25">
        <v>0</v>
      </c>
      <c r="AD439" s="25">
        <v>0</v>
      </c>
      <c r="AE439" s="25">
        <v>0</v>
      </c>
    </row>
    <row r="440" spans="1:31" x14ac:dyDescent="0.2">
      <c r="A440" s="38" t="s">
        <v>675</v>
      </c>
      <c r="B440" s="104" t="s">
        <v>585</v>
      </c>
      <c r="C440" s="25">
        <v>80292175</v>
      </c>
      <c r="D440" s="25">
        <v>0</v>
      </c>
      <c r="E440" s="25">
        <v>0</v>
      </c>
      <c r="F440" s="25">
        <v>118841</v>
      </c>
      <c r="G440" s="25">
        <v>80292175</v>
      </c>
      <c r="H440" s="25">
        <v>118841</v>
      </c>
      <c r="I440" s="25">
        <v>118841</v>
      </c>
      <c r="J440" s="25">
        <v>118841</v>
      </c>
      <c r="K440" s="25">
        <v>118841</v>
      </c>
      <c r="L440" s="25">
        <v>118841</v>
      </c>
      <c r="M440" s="25">
        <v>118841</v>
      </c>
      <c r="N440" s="25">
        <v>118841</v>
      </c>
      <c r="O440" s="25">
        <v>118841</v>
      </c>
      <c r="P440" s="25">
        <v>118841</v>
      </c>
      <c r="Q440" s="25">
        <v>0</v>
      </c>
      <c r="R440" s="25">
        <v>0</v>
      </c>
      <c r="S440" s="25">
        <v>0</v>
      </c>
      <c r="T440" s="25">
        <v>0</v>
      </c>
      <c r="U440" s="25">
        <v>0</v>
      </c>
      <c r="V440" s="25">
        <v>0</v>
      </c>
      <c r="W440" s="25">
        <v>0</v>
      </c>
      <c r="X440" s="25">
        <v>0</v>
      </c>
      <c r="Y440" s="25">
        <v>0</v>
      </c>
      <c r="Z440" s="25">
        <v>0</v>
      </c>
      <c r="AA440" s="25">
        <v>0</v>
      </c>
      <c r="AB440" s="25">
        <v>0</v>
      </c>
      <c r="AC440" s="25">
        <v>0</v>
      </c>
      <c r="AD440" s="25">
        <v>0</v>
      </c>
      <c r="AE440" s="25">
        <v>118841</v>
      </c>
    </row>
    <row r="441" spans="1:31" ht="25.5" x14ac:dyDescent="0.2">
      <c r="A441" s="38" t="s">
        <v>676</v>
      </c>
      <c r="B441" s="104" t="s">
        <v>664</v>
      </c>
      <c r="C441" s="25">
        <v>0</v>
      </c>
      <c r="D441" s="25">
        <v>0</v>
      </c>
      <c r="E441" s="25">
        <v>0</v>
      </c>
      <c r="F441" s="25">
        <v>118841</v>
      </c>
      <c r="G441" s="25">
        <v>0</v>
      </c>
      <c r="H441" s="25">
        <v>118841</v>
      </c>
      <c r="I441" s="25">
        <v>118841</v>
      </c>
      <c r="J441" s="25">
        <v>118841</v>
      </c>
      <c r="K441" s="25">
        <v>118841</v>
      </c>
      <c r="L441" s="25">
        <v>118841</v>
      </c>
      <c r="M441" s="25">
        <v>118841</v>
      </c>
      <c r="N441" s="25">
        <v>118841</v>
      </c>
      <c r="O441" s="25">
        <v>118841</v>
      </c>
      <c r="P441" s="25">
        <v>118841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25">
        <v>0</v>
      </c>
      <c r="AA441" s="25">
        <v>0</v>
      </c>
      <c r="AB441" s="25">
        <v>0</v>
      </c>
      <c r="AC441" s="25">
        <v>0</v>
      </c>
      <c r="AD441" s="25">
        <v>0</v>
      </c>
      <c r="AE441" s="25">
        <v>118841</v>
      </c>
    </row>
    <row r="442" spans="1:31" ht="25.5" x14ac:dyDescent="0.2">
      <c r="A442" s="38" t="s">
        <v>677</v>
      </c>
      <c r="B442" s="104" t="s">
        <v>671</v>
      </c>
      <c r="C442" s="25">
        <v>80292175</v>
      </c>
      <c r="D442" s="25">
        <v>0</v>
      </c>
      <c r="E442" s="25">
        <v>0</v>
      </c>
      <c r="F442" s="25">
        <v>0</v>
      </c>
      <c r="G442" s="25">
        <v>80292175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25">
        <v>0</v>
      </c>
      <c r="AA442" s="25">
        <v>0</v>
      </c>
      <c r="AB442" s="25">
        <v>0</v>
      </c>
      <c r="AC442" s="25">
        <v>0</v>
      </c>
      <c r="AD442" s="25">
        <v>0</v>
      </c>
      <c r="AE442" s="25">
        <v>0</v>
      </c>
    </row>
    <row r="443" spans="1:31" ht="25.5" x14ac:dyDescent="0.2">
      <c r="A443" s="38" t="s">
        <v>678</v>
      </c>
      <c r="B443" s="104" t="s">
        <v>679</v>
      </c>
      <c r="C443" s="25">
        <v>0</v>
      </c>
      <c r="D443" s="25">
        <v>0</v>
      </c>
      <c r="E443" s="25">
        <v>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25">
        <v>0</v>
      </c>
      <c r="AA443" s="25">
        <v>0</v>
      </c>
      <c r="AB443" s="25">
        <v>0</v>
      </c>
      <c r="AC443" s="25">
        <v>0</v>
      </c>
      <c r="AD443" s="25">
        <v>0</v>
      </c>
      <c r="AE443" s="25">
        <v>0</v>
      </c>
    </row>
    <row r="444" spans="1:31" ht="25.5" x14ac:dyDescent="0.2">
      <c r="A444" s="38" t="s">
        <v>680</v>
      </c>
      <c r="B444" s="104" t="s">
        <v>671</v>
      </c>
      <c r="C444" s="25">
        <v>0</v>
      </c>
      <c r="D444" s="25">
        <v>0</v>
      </c>
      <c r="E444" s="25">
        <v>0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25">
        <v>0</v>
      </c>
      <c r="AA444" s="25">
        <v>0</v>
      </c>
      <c r="AB444" s="25">
        <v>0</v>
      </c>
      <c r="AC444" s="25">
        <v>0</v>
      </c>
      <c r="AD444" s="25">
        <v>0</v>
      </c>
      <c r="AE444" s="25">
        <v>0</v>
      </c>
    </row>
    <row r="445" spans="1:31" ht="25.5" x14ac:dyDescent="0.2">
      <c r="A445" s="38" t="s">
        <v>681</v>
      </c>
      <c r="B445" s="104" t="s">
        <v>628</v>
      </c>
      <c r="C445" s="25">
        <v>0</v>
      </c>
      <c r="D445" s="25">
        <v>0</v>
      </c>
      <c r="E445" s="25">
        <v>0</v>
      </c>
      <c r="F445" s="25">
        <v>0</v>
      </c>
      <c r="G445" s="25">
        <v>0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  <c r="N445" s="25">
        <v>0</v>
      </c>
      <c r="O445" s="25">
        <v>0</v>
      </c>
      <c r="P445" s="25">
        <v>0</v>
      </c>
      <c r="Q445" s="25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5">
        <v>0</v>
      </c>
      <c r="X445" s="25">
        <v>0</v>
      </c>
      <c r="Y445" s="25">
        <v>0</v>
      </c>
      <c r="Z445" s="25">
        <v>0</v>
      </c>
      <c r="AA445" s="25">
        <v>0</v>
      </c>
      <c r="AB445" s="25">
        <v>0</v>
      </c>
      <c r="AC445" s="25">
        <v>0</v>
      </c>
      <c r="AD445" s="25">
        <v>0</v>
      </c>
      <c r="AE445" s="25">
        <v>0</v>
      </c>
    </row>
    <row r="446" spans="1:31" ht="25.5" x14ac:dyDescent="0.2">
      <c r="A446" s="38" t="s">
        <v>682</v>
      </c>
      <c r="B446" s="104" t="s">
        <v>664</v>
      </c>
      <c r="C446" s="25">
        <v>0</v>
      </c>
      <c r="D446" s="25">
        <v>0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25">
        <v>0</v>
      </c>
      <c r="AB446" s="25">
        <v>0</v>
      </c>
      <c r="AC446" s="25">
        <v>0</v>
      </c>
      <c r="AD446" s="25">
        <v>0</v>
      </c>
      <c r="AE446" s="25">
        <v>0</v>
      </c>
    </row>
    <row r="447" spans="1:31" ht="25.5" x14ac:dyDescent="0.2">
      <c r="A447" s="38" t="s">
        <v>683</v>
      </c>
      <c r="B447" s="104" t="s">
        <v>684</v>
      </c>
      <c r="C447" s="25">
        <v>27500000</v>
      </c>
      <c r="D447" s="25">
        <v>0</v>
      </c>
      <c r="E447" s="25">
        <v>0</v>
      </c>
      <c r="F447" s="25">
        <v>0</v>
      </c>
      <c r="G447" s="25">
        <v>6750000</v>
      </c>
      <c r="H447" s="25">
        <v>20750000</v>
      </c>
      <c r="I447" s="25">
        <v>20750000</v>
      </c>
      <c r="J447" s="25">
        <v>20750000</v>
      </c>
      <c r="K447" s="25">
        <v>20750000</v>
      </c>
      <c r="L447" s="25">
        <v>20750000</v>
      </c>
      <c r="M447" s="25">
        <v>20750000</v>
      </c>
      <c r="N447" s="25">
        <v>20750000</v>
      </c>
      <c r="O447" s="25">
        <v>20750000</v>
      </c>
      <c r="P447" s="25">
        <v>20750000</v>
      </c>
      <c r="Q447" s="25">
        <v>20750000</v>
      </c>
      <c r="R447" s="25">
        <v>20750000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25">
        <v>0</v>
      </c>
      <c r="AA447" s="25">
        <v>0</v>
      </c>
      <c r="AB447" s="25">
        <v>0</v>
      </c>
      <c r="AC447" s="25">
        <v>0</v>
      </c>
      <c r="AD447" s="25">
        <v>0</v>
      </c>
      <c r="AE447" s="25">
        <v>0</v>
      </c>
    </row>
    <row r="448" spans="1:31" x14ac:dyDescent="0.2">
      <c r="A448" s="38" t="s">
        <v>685</v>
      </c>
      <c r="B448" s="104" t="s">
        <v>532</v>
      </c>
      <c r="C448" s="25">
        <v>27500000</v>
      </c>
      <c r="D448" s="25">
        <v>0</v>
      </c>
      <c r="E448" s="25">
        <v>0</v>
      </c>
      <c r="F448" s="25">
        <v>0</v>
      </c>
      <c r="G448" s="25">
        <v>6750000</v>
      </c>
      <c r="H448" s="25">
        <v>20750000</v>
      </c>
      <c r="I448" s="25">
        <v>20750000</v>
      </c>
      <c r="J448" s="25">
        <v>20750000</v>
      </c>
      <c r="K448" s="25">
        <v>20750000</v>
      </c>
      <c r="L448" s="25">
        <v>20750000</v>
      </c>
      <c r="M448" s="25">
        <v>20750000</v>
      </c>
      <c r="N448" s="25">
        <v>20750000</v>
      </c>
      <c r="O448" s="25">
        <v>20750000</v>
      </c>
      <c r="P448" s="25">
        <v>20750000</v>
      </c>
      <c r="Q448" s="25">
        <v>20750000</v>
      </c>
      <c r="R448" s="25">
        <v>20750000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25">
        <v>0</v>
      </c>
      <c r="AA448" s="25">
        <v>0</v>
      </c>
      <c r="AB448" s="25">
        <v>0</v>
      </c>
      <c r="AC448" s="25">
        <v>0</v>
      </c>
      <c r="AD448" s="25">
        <v>0</v>
      </c>
      <c r="AE448" s="25">
        <v>0</v>
      </c>
    </row>
    <row r="449" spans="1:31" ht="38.25" x14ac:dyDescent="0.2">
      <c r="A449" s="38" t="s">
        <v>686</v>
      </c>
      <c r="B449" s="104" t="s">
        <v>687</v>
      </c>
      <c r="C449" s="25">
        <v>27500000</v>
      </c>
      <c r="D449" s="25">
        <v>0</v>
      </c>
      <c r="E449" s="25">
        <v>0</v>
      </c>
      <c r="F449" s="25">
        <v>0</v>
      </c>
      <c r="G449" s="25">
        <v>6750000</v>
      </c>
      <c r="H449" s="25">
        <v>20750000</v>
      </c>
      <c r="I449" s="25">
        <v>20750000</v>
      </c>
      <c r="J449" s="25">
        <v>20750000</v>
      </c>
      <c r="K449" s="25">
        <v>20750000</v>
      </c>
      <c r="L449" s="25">
        <v>20750000</v>
      </c>
      <c r="M449" s="25">
        <v>20750000</v>
      </c>
      <c r="N449" s="25">
        <v>20750000</v>
      </c>
      <c r="O449" s="25">
        <v>20750000</v>
      </c>
      <c r="P449" s="25">
        <v>20750000</v>
      </c>
      <c r="Q449" s="25">
        <v>20750000</v>
      </c>
      <c r="R449" s="25">
        <v>20750000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25">
        <v>0</v>
      </c>
      <c r="AA449" s="25">
        <v>0</v>
      </c>
      <c r="AB449" s="25">
        <v>0</v>
      </c>
      <c r="AC449" s="25">
        <v>0</v>
      </c>
      <c r="AD449" s="25">
        <v>0</v>
      </c>
      <c r="AE449" s="25">
        <v>0</v>
      </c>
    </row>
    <row r="450" spans="1:31" x14ac:dyDescent="0.2">
      <c r="A450" s="38" t="s">
        <v>688</v>
      </c>
      <c r="B450" s="104" t="s">
        <v>494</v>
      </c>
      <c r="C450" s="25">
        <v>1149231080</v>
      </c>
      <c r="D450" s="25">
        <v>137575975</v>
      </c>
      <c r="E450" s="25">
        <v>166846575</v>
      </c>
      <c r="F450" s="25">
        <v>20680000</v>
      </c>
      <c r="G450" s="25">
        <v>106340080</v>
      </c>
      <c r="H450" s="25">
        <v>1034300400</v>
      </c>
      <c r="I450" s="25">
        <v>1034300400</v>
      </c>
      <c r="J450" s="25">
        <v>1034300400</v>
      </c>
      <c r="K450" s="25">
        <v>934397128</v>
      </c>
      <c r="L450" s="25">
        <v>934397128</v>
      </c>
      <c r="M450" s="25">
        <v>934397128</v>
      </c>
      <c r="N450" s="25">
        <v>934397128</v>
      </c>
      <c r="O450" s="25">
        <v>934397128</v>
      </c>
      <c r="P450" s="25">
        <v>934397128</v>
      </c>
      <c r="Q450" s="25">
        <v>892535607</v>
      </c>
      <c r="R450" s="25">
        <v>892535607</v>
      </c>
      <c r="S450" s="25">
        <v>0</v>
      </c>
      <c r="T450" s="25">
        <v>0</v>
      </c>
      <c r="U450" s="25">
        <v>0</v>
      </c>
      <c r="V450" s="25">
        <v>0</v>
      </c>
      <c r="W450" s="25">
        <v>99903272</v>
      </c>
      <c r="X450" s="25">
        <v>9.6590189852000403</v>
      </c>
      <c r="Y450" s="25">
        <v>99903272</v>
      </c>
      <c r="Z450" s="25">
        <v>9.6590189852000403</v>
      </c>
      <c r="AA450" s="25">
        <v>99903272</v>
      </c>
      <c r="AB450" s="25">
        <v>9.6590189852000403</v>
      </c>
      <c r="AC450" s="25">
        <v>0</v>
      </c>
      <c r="AD450" s="25">
        <v>0</v>
      </c>
      <c r="AE450" s="25">
        <v>41861521</v>
      </c>
    </row>
    <row r="451" spans="1:31" x14ac:dyDescent="0.2">
      <c r="A451" s="38" t="s">
        <v>689</v>
      </c>
      <c r="B451" s="104" t="s">
        <v>496</v>
      </c>
      <c r="C451" s="25">
        <v>1111231080</v>
      </c>
      <c r="D451" s="25">
        <v>137575975</v>
      </c>
      <c r="E451" s="25">
        <v>166846575</v>
      </c>
      <c r="F451" s="25">
        <v>20680000</v>
      </c>
      <c r="G451" s="25">
        <v>88240080</v>
      </c>
      <c r="H451" s="25">
        <v>1014400400</v>
      </c>
      <c r="I451" s="25">
        <v>1014400400</v>
      </c>
      <c r="J451" s="25">
        <v>1014400400</v>
      </c>
      <c r="K451" s="25">
        <v>914497128</v>
      </c>
      <c r="L451" s="25">
        <v>914497128</v>
      </c>
      <c r="M451" s="25">
        <v>914497128</v>
      </c>
      <c r="N451" s="25">
        <v>914497128</v>
      </c>
      <c r="O451" s="25">
        <v>914497128</v>
      </c>
      <c r="P451" s="25">
        <v>914497128</v>
      </c>
      <c r="Q451" s="25">
        <v>872635607</v>
      </c>
      <c r="R451" s="25">
        <v>872635607</v>
      </c>
      <c r="S451" s="25">
        <v>0</v>
      </c>
      <c r="T451" s="25">
        <v>0</v>
      </c>
      <c r="U451" s="25">
        <v>0</v>
      </c>
      <c r="V451" s="25">
        <v>0</v>
      </c>
      <c r="W451" s="25">
        <v>99903272</v>
      </c>
      <c r="X451" s="25">
        <v>9.8485047915990602</v>
      </c>
      <c r="Y451" s="25">
        <v>99903272</v>
      </c>
      <c r="Z451" s="25">
        <v>9.8485047915990602</v>
      </c>
      <c r="AA451" s="25">
        <v>99903272</v>
      </c>
      <c r="AB451" s="25">
        <v>9.8485047915990602</v>
      </c>
      <c r="AC451" s="25">
        <v>0</v>
      </c>
      <c r="AD451" s="25">
        <v>0</v>
      </c>
      <c r="AE451" s="25">
        <v>41861521</v>
      </c>
    </row>
    <row r="452" spans="1:31" x14ac:dyDescent="0.2">
      <c r="A452" s="38" t="s">
        <v>690</v>
      </c>
      <c r="B452" s="104" t="s">
        <v>691</v>
      </c>
      <c r="C452" s="25">
        <v>375000000</v>
      </c>
      <c r="D452" s="25">
        <v>0</v>
      </c>
      <c r="E452" s="25">
        <v>0</v>
      </c>
      <c r="F452" s="25">
        <v>20680000</v>
      </c>
      <c r="G452" s="25">
        <v>22737333</v>
      </c>
      <c r="H452" s="25">
        <v>372942667</v>
      </c>
      <c r="I452" s="25">
        <v>372942667</v>
      </c>
      <c r="J452" s="25">
        <v>372942667</v>
      </c>
      <c r="K452" s="25">
        <v>370882312</v>
      </c>
      <c r="L452" s="25">
        <v>370882312</v>
      </c>
      <c r="M452" s="25">
        <v>370882312</v>
      </c>
      <c r="N452" s="25">
        <v>370882312</v>
      </c>
      <c r="O452" s="25">
        <v>370882312</v>
      </c>
      <c r="P452" s="25">
        <v>370882312</v>
      </c>
      <c r="Q452" s="25">
        <v>366682402</v>
      </c>
      <c r="R452" s="25">
        <v>366682402</v>
      </c>
      <c r="S452" s="25">
        <v>0</v>
      </c>
      <c r="T452" s="25">
        <v>0</v>
      </c>
      <c r="U452" s="25">
        <v>0</v>
      </c>
      <c r="V452" s="25">
        <v>0</v>
      </c>
      <c r="W452" s="25">
        <v>2060355</v>
      </c>
      <c r="X452" s="25">
        <v>0.55245891186808105</v>
      </c>
      <c r="Y452" s="25">
        <v>2060355</v>
      </c>
      <c r="Z452" s="25">
        <v>0.55245891186808105</v>
      </c>
      <c r="AA452" s="25">
        <v>2060355</v>
      </c>
      <c r="AB452" s="25">
        <v>0.55245891186808105</v>
      </c>
      <c r="AC452" s="25">
        <v>0</v>
      </c>
      <c r="AD452" s="25">
        <v>0</v>
      </c>
      <c r="AE452" s="25">
        <v>4199910</v>
      </c>
    </row>
    <row r="453" spans="1:31" x14ac:dyDescent="0.2">
      <c r="A453" s="38" t="s">
        <v>692</v>
      </c>
      <c r="B453" s="104" t="s">
        <v>693</v>
      </c>
      <c r="C453" s="25">
        <v>375000000</v>
      </c>
      <c r="D453" s="25">
        <v>0</v>
      </c>
      <c r="E453" s="25">
        <v>0</v>
      </c>
      <c r="F453" s="25">
        <v>20680000</v>
      </c>
      <c r="G453" s="25">
        <v>22737333</v>
      </c>
      <c r="H453" s="25">
        <v>372942667</v>
      </c>
      <c r="I453" s="25">
        <v>372942667</v>
      </c>
      <c r="J453" s="25">
        <v>372942667</v>
      </c>
      <c r="K453" s="25">
        <v>370882312</v>
      </c>
      <c r="L453" s="25">
        <v>370882312</v>
      </c>
      <c r="M453" s="25">
        <v>370882312</v>
      </c>
      <c r="N453" s="25">
        <v>370882312</v>
      </c>
      <c r="O453" s="25">
        <v>370882312</v>
      </c>
      <c r="P453" s="25">
        <v>370882312</v>
      </c>
      <c r="Q453" s="25">
        <v>366682402</v>
      </c>
      <c r="R453" s="25">
        <v>366682402</v>
      </c>
      <c r="S453" s="25">
        <v>0</v>
      </c>
      <c r="T453" s="25">
        <v>0</v>
      </c>
      <c r="U453" s="25">
        <v>0</v>
      </c>
      <c r="V453" s="25">
        <v>0</v>
      </c>
      <c r="W453" s="25">
        <v>2060355</v>
      </c>
      <c r="X453" s="25">
        <v>0.55245891186808105</v>
      </c>
      <c r="Y453" s="25">
        <v>2060355</v>
      </c>
      <c r="Z453" s="25">
        <v>0.55245891186808105</v>
      </c>
      <c r="AA453" s="25">
        <v>2060355</v>
      </c>
      <c r="AB453" s="25">
        <v>0.55245891186808105</v>
      </c>
      <c r="AC453" s="25">
        <v>0</v>
      </c>
      <c r="AD453" s="25">
        <v>0</v>
      </c>
      <c r="AE453" s="25">
        <v>4199910</v>
      </c>
    </row>
    <row r="454" spans="1:31" x14ac:dyDescent="0.2">
      <c r="A454" s="38" t="s">
        <v>694</v>
      </c>
      <c r="B454" s="104" t="s">
        <v>502</v>
      </c>
      <c r="C454" s="25">
        <v>225000000</v>
      </c>
      <c r="D454" s="25">
        <v>0</v>
      </c>
      <c r="E454" s="25">
        <v>0</v>
      </c>
      <c r="F454" s="25">
        <v>20680000</v>
      </c>
      <c r="G454" s="25">
        <v>2737333</v>
      </c>
      <c r="H454" s="25">
        <v>242942667</v>
      </c>
      <c r="I454" s="25">
        <v>242942667</v>
      </c>
      <c r="J454" s="25">
        <v>242942667</v>
      </c>
      <c r="K454" s="25">
        <v>242428979</v>
      </c>
      <c r="L454" s="25">
        <v>242428979</v>
      </c>
      <c r="M454" s="25">
        <v>242428979</v>
      </c>
      <c r="N454" s="25">
        <v>242428979</v>
      </c>
      <c r="O454" s="25">
        <v>242428979</v>
      </c>
      <c r="P454" s="25">
        <v>242428979</v>
      </c>
      <c r="Q454" s="25">
        <v>238229069</v>
      </c>
      <c r="R454" s="25">
        <v>238229069</v>
      </c>
      <c r="S454" s="25">
        <v>0</v>
      </c>
      <c r="T454" s="25">
        <v>0</v>
      </c>
      <c r="U454" s="25">
        <v>0</v>
      </c>
      <c r="V454" s="25">
        <v>0</v>
      </c>
      <c r="W454" s="25">
        <v>513688</v>
      </c>
      <c r="X454" s="25">
        <v>0.21144412644486202</v>
      </c>
      <c r="Y454" s="25">
        <v>513688</v>
      </c>
      <c r="Z454" s="25">
        <v>0.21144412644486202</v>
      </c>
      <c r="AA454" s="25">
        <v>513688</v>
      </c>
      <c r="AB454" s="25">
        <v>0.21144412644486202</v>
      </c>
      <c r="AC454" s="25">
        <v>0</v>
      </c>
      <c r="AD454" s="25">
        <v>0</v>
      </c>
      <c r="AE454" s="25">
        <v>4199910</v>
      </c>
    </row>
    <row r="455" spans="1:31" ht="25.5" x14ac:dyDescent="0.2">
      <c r="A455" s="38" t="s">
        <v>695</v>
      </c>
      <c r="B455" s="104" t="s">
        <v>696</v>
      </c>
      <c r="C455" s="25">
        <v>225000000</v>
      </c>
      <c r="D455" s="25">
        <v>0</v>
      </c>
      <c r="E455" s="25">
        <v>0</v>
      </c>
      <c r="F455" s="25">
        <v>20680000</v>
      </c>
      <c r="G455" s="25">
        <v>2737333</v>
      </c>
      <c r="H455" s="25">
        <v>242942667</v>
      </c>
      <c r="I455" s="25">
        <v>242942667</v>
      </c>
      <c r="J455" s="25">
        <v>242942667</v>
      </c>
      <c r="K455" s="25">
        <v>242428979</v>
      </c>
      <c r="L455" s="25">
        <v>242428979</v>
      </c>
      <c r="M455" s="25">
        <v>242428979</v>
      </c>
      <c r="N455" s="25">
        <v>242428979</v>
      </c>
      <c r="O455" s="25">
        <v>242428979</v>
      </c>
      <c r="P455" s="25">
        <v>242428979</v>
      </c>
      <c r="Q455" s="25">
        <v>238229069</v>
      </c>
      <c r="R455" s="25">
        <v>238229069</v>
      </c>
      <c r="S455" s="25">
        <v>0</v>
      </c>
      <c r="T455" s="25">
        <v>0</v>
      </c>
      <c r="U455" s="25">
        <v>0</v>
      </c>
      <c r="V455" s="25">
        <v>0</v>
      </c>
      <c r="W455" s="25">
        <v>513688</v>
      </c>
      <c r="X455" s="25">
        <v>0.21144412644486202</v>
      </c>
      <c r="Y455" s="25">
        <v>513688</v>
      </c>
      <c r="Z455" s="25">
        <v>0.21144412644486202</v>
      </c>
      <c r="AA455" s="25">
        <v>513688</v>
      </c>
      <c r="AB455" s="25">
        <v>0.21144412644486202</v>
      </c>
      <c r="AC455" s="25">
        <v>0</v>
      </c>
      <c r="AD455" s="25">
        <v>0</v>
      </c>
      <c r="AE455" s="25">
        <v>4199910</v>
      </c>
    </row>
    <row r="456" spans="1:31" x14ac:dyDescent="0.2">
      <c r="A456" s="38" t="s">
        <v>697</v>
      </c>
      <c r="B456" s="104" t="s">
        <v>532</v>
      </c>
      <c r="C456" s="25">
        <v>150000000</v>
      </c>
      <c r="D456" s="25">
        <v>0</v>
      </c>
      <c r="E456" s="25">
        <v>0</v>
      </c>
      <c r="F456" s="25">
        <v>0</v>
      </c>
      <c r="G456" s="25">
        <v>20000000</v>
      </c>
      <c r="H456" s="25">
        <v>130000000</v>
      </c>
      <c r="I456" s="25">
        <v>130000000</v>
      </c>
      <c r="J456" s="25">
        <v>130000000</v>
      </c>
      <c r="K456" s="25">
        <v>128453333</v>
      </c>
      <c r="L456" s="25">
        <v>128453333</v>
      </c>
      <c r="M456" s="25">
        <v>128453333</v>
      </c>
      <c r="N456" s="25">
        <v>128453333</v>
      </c>
      <c r="O456" s="25">
        <v>128453333</v>
      </c>
      <c r="P456" s="25">
        <v>128453333</v>
      </c>
      <c r="Q456" s="25">
        <v>128453333</v>
      </c>
      <c r="R456" s="25">
        <v>128453333</v>
      </c>
      <c r="S456" s="25">
        <v>0</v>
      </c>
      <c r="T456" s="25">
        <v>0</v>
      </c>
      <c r="U456" s="25">
        <v>0</v>
      </c>
      <c r="V456" s="25">
        <v>0</v>
      </c>
      <c r="W456" s="25">
        <v>1546667</v>
      </c>
      <c r="X456" s="25">
        <v>1.1897438461538501</v>
      </c>
      <c r="Y456" s="25">
        <v>1546667</v>
      </c>
      <c r="Z456" s="25">
        <v>1.1897438461538501</v>
      </c>
      <c r="AA456" s="25">
        <v>1546667</v>
      </c>
      <c r="AB456" s="25">
        <v>1.1897438461538501</v>
      </c>
      <c r="AC456" s="25">
        <v>0</v>
      </c>
      <c r="AD456" s="25">
        <v>0</v>
      </c>
      <c r="AE456" s="25">
        <v>0</v>
      </c>
    </row>
    <row r="457" spans="1:31" ht="25.5" x14ac:dyDescent="0.2">
      <c r="A457" s="38" t="s">
        <v>698</v>
      </c>
      <c r="B457" s="104" t="s">
        <v>696</v>
      </c>
      <c r="C457" s="25">
        <v>150000000</v>
      </c>
      <c r="D457" s="25">
        <v>0</v>
      </c>
      <c r="E457" s="25">
        <v>0</v>
      </c>
      <c r="F457" s="25">
        <v>0</v>
      </c>
      <c r="G457" s="25">
        <v>20000000</v>
      </c>
      <c r="H457" s="25">
        <v>130000000</v>
      </c>
      <c r="I457" s="25">
        <v>130000000</v>
      </c>
      <c r="J457" s="25">
        <v>130000000</v>
      </c>
      <c r="K457" s="25">
        <v>128453333</v>
      </c>
      <c r="L457" s="25">
        <v>128453333</v>
      </c>
      <c r="M457" s="25">
        <v>128453333</v>
      </c>
      <c r="N457" s="25">
        <v>128453333</v>
      </c>
      <c r="O457" s="25">
        <v>128453333</v>
      </c>
      <c r="P457" s="25">
        <v>128453333</v>
      </c>
      <c r="Q457" s="25">
        <v>128453333</v>
      </c>
      <c r="R457" s="25">
        <v>128453333</v>
      </c>
      <c r="S457" s="25">
        <v>0</v>
      </c>
      <c r="T457" s="25">
        <v>0</v>
      </c>
      <c r="U457" s="25">
        <v>0</v>
      </c>
      <c r="V457" s="25">
        <v>0</v>
      </c>
      <c r="W457" s="25">
        <v>1546667</v>
      </c>
      <c r="X457" s="25">
        <v>1.1897438461538501</v>
      </c>
      <c r="Y457" s="25">
        <v>1546667</v>
      </c>
      <c r="Z457" s="25">
        <v>1.1897438461538501</v>
      </c>
      <c r="AA457" s="25">
        <v>1546667</v>
      </c>
      <c r="AB457" s="25">
        <v>1.1897438461538501</v>
      </c>
      <c r="AC457" s="25">
        <v>0</v>
      </c>
      <c r="AD457" s="25">
        <v>0</v>
      </c>
      <c r="AE457" s="25">
        <v>0</v>
      </c>
    </row>
    <row r="458" spans="1:31" x14ac:dyDescent="0.2">
      <c r="A458" s="38" t="s">
        <v>699</v>
      </c>
      <c r="B458" s="104" t="s">
        <v>700</v>
      </c>
      <c r="C458" s="25">
        <v>680231080</v>
      </c>
      <c r="D458" s="25">
        <v>137575975</v>
      </c>
      <c r="E458" s="25">
        <v>166846575</v>
      </c>
      <c r="F458" s="25">
        <v>0</v>
      </c>
      <c r="G458" s="25">
        <v>57502747</v>
      </c>
      <c r="H458" s="25">
        <v>593457733</v>
      </c>
      <c r="I458" s="25">
        <v>593457733</v>
      </c>
      <c r="J458" s="25">
        <v>593457733</v>
      </c>
      <c r="K458" s="25">
        <v>496602921</v>
      </c>
      <c r="L458" s="25">
        <v>496602921</v>
      </c>
      <c r="M458" s="25">
        <v>496602921</v>
      </c>
      <c r="N458" s="25">
        <v>496602921</v>
      </c>
      <c r="O458" s="25">
        <v>496602921</v>
      </c>
      <c r="P458" s="25">
        <v>496602921</v>
      </c>
      <c r="Q458" s="25">
        <v>464473860</v>
      </c>
      <c r="R458" s="25">
        <v>464473860</v>
      </c>
      <c r="S458" s="25">
        <v>0</v>
      </c>
      <c r="T458" s="25">
        <v>0</v>
      </c>
      <c r="U458" s="25">
        <v>0</v>
      </c>
      <c r="V458" s="25">
        <v>0</v>
      </c>
      <c r="W458" s="25">
        <v>96854812</v>
      </c>
      <c r="X458" s="25">
        <v>16.320422940718501</v>
      </c>
      <c r="Y458" s="25">
        <v>96854812</v>
      </c>
      <c r="Z458" s="25">
        <v>16.320422940718501</v>
      </c>
      <c r="AA458" s="25">
        <v>96854812</v>
      </c>
      <c r="AB458" s="25">
        <v>16.320422940718501</v>
      </c>
      <c r="AC458" s="25">
        <v>0</v>
      </c>
      <c r="AD458" s="25">
        <v>0</v>
      </c>
      <c r="AE458" s="25">
        <v>32129061</v>
      </c>
    </row>
    <row r="459" spans="1:31" x14ac:dyDescent="0.2">
      <c r="A459" s="38" t="s">
        <v>701</v>
      </c>
      <c r="B459" s="104" t="s">
        <v>702</v>
      </c>
      <c r="C459" s="25">
        <v>680231080</v>
      </c>
      <c r="D459" s="25">
        <v>137575975</v>
      </c>
      <c r="E459" s="25">
        <v>166846575</v>
      </c>
      <c r="F459" s="25">
        <v>0</v>
      </c>
      <c r="G459" s="25">
        <v>57502747</v>
      </c>
      <c r="H459" s="25">
        <v>593457733</v>
      </c>
      <c r="I459" s="25">
        <v>593457733</v>
      </c>
      <c r="J459" s="25">
        <v>593457733</v>
      </c>
      <c r="K459" s="25">
        <v>496602921</v>
      </c>
      <c r="L459" s="25">
        <v>496602921</v>
      </c>
      <c r="M459" s="25">
        <v>496602921</v>
      </c>
      <c r="N459" s="25">
        <v>496602921</v>
      </c>
      <c r="O459" s="25">
        <v>496602921</v>
      </c>
      <c r="P459" s="25">
        <v>496602921</v>
      </c>
      <c r="Q459" s="25">
        <v>464473860</v>
      </c>
      <c r="R459" s="25">
        <v>464473860</v>
      </c>
      <c r="S459" s="25">
        <v>0</v>
      </c>
      <c r="T459" s="25">
        <v>0</v>
      </c>
      <c r="U459" s="25">
        <v>0</v>
      </c>
      <c r="V459" s="25">
        <v>0</v>
      </c>
      <c r="W459" s="25">
        <v>96854812</v>
      </c>
      <c r="X459" s="25">
        <v>16.320422940718501</v>
      </c>
      <c r="Y459" s="25">
        <v>96854812</v>
      </c>
      <c r="Z459" s="25">
        <v>16.320422940718501</v>
      </c>
      <c r="AA459" s="25">
        <v>96854812</v>
      </c>
      <c r="AB459" s="25">
        <v>16.320422940718501</v>
      </c>
      <c r="AC459" s="25">
        <v>0</v>
      </c>
      <c r="AD459" s="25">
        <v>0</v>
      </c>
      <c r="AE459" s="25">
        <v>32129061</v>
      </c>
    </row>
    <row r="460" spans="1:31" x14ac:dyDescent="0.2">
      <c r="A460" s="38" t="s">
        <v>703</v>
      </c>
      <c r="B460" s="104" t="s">
        <v>502</v>
      </c>
      <c r="C460" s="25">
        <v>86000000</v>
      </c>
      <c r="D460" s="25">
        <v>0</v>
      </c>
      <c r="E460" s="25">
        <v>0</v>
      </c>
      <c r="F460" s="25">
        <v>0</v>
      </c>
      <c r="G460" s="25">
        <v>52300000</v>
      </c>
      <c r="H460" s="25">
        <v>33700000</v>
      </c>
      <c r="I460" s="25">
        <v>33700000</v>
      </c>
      <c r="J460" s="25">
        <v>33700000</v>
      </c>
      <c r="K460" s="25">
        <v>33700000</v>
      </c>
      <c r="L460" s="25">
        <v>33700000</v>
      </c>
      <c r="M460" s="25">
        <v>33700000</v>
      </c>
      <c r="N460" s="25">
        <v>33700000</v>
      </c>
      <c r="O460" s="25">
        <v>33700000</v>
      </c>
      <c r="P460" s="25">
        <v>33700000</v>
      </c>
      <c r="Q460" s="25">
        <v>33700000</v>
      </c>
      <c r="R460" s="25">
        <v>33700000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25">
        <v>0</v>
      </c>
      <c r="AA460" s="25">
        <v>0</v>
      </c>
      <c r="AB460" s="25">
        <v>0</v>
      </c>
      <c r="AC460" s="25">
        <v>0</v>
      </c>
      <c r="AD460" s="25">
        <v>0</v>
      </c>
      <c r="AE460" s="25">
        <v>0</v>
      </c>
    </row>
    <row r="461" spans="1:31" ht="25.5" x14ac:dyDescent="0.2">
      <c r="A461" s="38" t="s">
        <v>704</v>
      </c>
      <c r="B461" s="104" t="s">
        <v>705</v>
      </c>
      <c r="C461" s="25">
        <v>48000000</v>
      </c>
      <c r="D461" s="25">
        <v>0</v>
      </c>
      <c r="E461" s="25">
        <v>0</v>
      </c>
      <c r="F461" s="25">
        <v>0</v>
      </c>
      <c r="G461" s="25">
        <v>42000000</v>
      </c>
      <c r="H461" s="25">
        <v>6000000</v>
      </c>
      <c r="I461" s="25">
        <v>6000000</v>
      </c>
      <c r="J461" s="25">
        <v>6000000</v>
      </c>
      <c r="K461" s="25">
        <v>6000000</v>
      </c>
      <c r="L461" s="25">
        <v>6000000</v>
      </c>
      <c r="M461" s="25">
        <v>6000000</v>
      </c>
      <c r="N461" s="25">
        <v>6000000</v>
      </c>
      <c r="O461" s="25">
        <v>6000000</v>
      </c>
      <c r="P461" s="25">
        <v>6000000</v>
      </c>
      <c r="Q461" s="25">
        <v>6000000</v>
      </c>
      <c r="R461" s="25">
        <v>6000000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25">
        <v>0</v>
      </c>
      <c r="AA461" s="25">
        <v>0</v>
      </c>
      <c r="AB461" s="25">
        <v>0</v>
      </c>
      <c r="AC461" s="25">
        <v>0</v>
      </c>
      <c r="AD461" s="25">
        <v>0</v>
      </c>
      <c r="AE461" s="25">
        <v>0</v>
      </c>
    </row>
    <row r="462" spans="1:31" ht="38.25" x14ac:dyDescent="0.2">
      <c r="A462" s="38" t="s">
        <v>706</v>
      </c>
      <c r="B462" s="104" t="s">
        <v>707</v>
      </c>
      <c r="C462" s="25">
        <v>38000000</v>
      </c>
      <c r="D462" s="25">
        <v>0</v>
      </c>
      <c r="E462" s="25">
        <v>0</v>
      </c>
      <c r="F462" s="25">
        <v>0</v>
      </c>
      <c r="G462" s="25">
        <v>10300000</v>
      </c>
      <c r="H462" s="25">
        <v>27700000</v>
      </c>
      <c r="I462" s="25">
        <v>27700000</v>
      </c>
      <c r="J462" s="25">
        <v>27700000</v>
      </c>
      <c r="K462" s="25">
        <v>27700000</v>
      </c>
      <c r="L462" s="25">
        <v>27700000</v>
      </c>
      <c r="M462" s="25">
        <v>27700000</v>
      </c>
      <c r="N462" s="25">
        <v>27700000</v>
      </c>
      <c r="O462" s="25">
        <v>27700000</v>
      </c>
      <c r="P462" s="25">
        <v>27700000</v>
      </c>
      <c r="Q462" s="25">
        <v>27700000</v>
      </c>
      <c r="R462" s="25">
        <v>27700000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25">
        <v>0</v>
      </c>
      <c r="AA462" s="25">
        <v>0</v>
      </c>
      <c r="AB462" s="25">
        <v>0</v>
      </c>
      <c r="AC462" s="25">
        <v>0</v>
      </c>
      <c r="AD462" s="25">
        <v>0</v>
      </c>
      <c r="AE462" s="25">
        <v>0</v>
      </c>
    </row>
    <row r="463" spans="1:31" x14ac:dyDescent="0.2">
      <c r="A463" s="38" t="s">
        <v>708</v>
      </c>
      <c r="B463" s="104" t="s">
        <v>532</v>
      </c>
      <c r="C463" s="25">
        <v>530000000</v>
      </c>
      <c r="D463" s="25">
        <v>0</v>
      </c>
      <c r="E463" s="25">
        <v>0</v>
      </c>
      <c r="F463" s="25">
        <v>0</v>
      </c>
      <c r="G463" s="25">
        <v>5202747</v>
      </c>
      <c r="H463" s="25">
        <v>524797253</v>
      </c>
      <c r="I463" s="25">
        <v>524797253</v>
      </c>
      <c r="J463" s="25">
        <v>524797253</v>
      </c>
      <c r="K463" s="25">
        <v>433798031</v>
      </c>
      <c r="L463" s="25">
        <v>433798031</v>
      </c>
      <c r="M463" s="25">
        <v>433798031</v>
      </c>
      <c r="N463" s="25">
        <v>433798031</v>
      </c>
      <c r="O463" s="25">
        <v>433798031</v>
      </c>
      <c r="P463" s="25">
        <v>433798031</v>
      </c>
      <c r="Q463" s="25">
        <v>408912230</v>
      </c>
      <c r="R463" s="25">
        <v>408912230</v>
      </c>
      <c r="S463" s="25">
        <v>0</v>
      </c>
      <c r="T463" s="25">
        <v>0</v>
      </c>
      <c r="U463" s="25">
        <v>0</v>
      </c>
      <c r="V463" s="25">
        <v>0</v>
      </c>
      <c r="W463" s="25">
        <v>90999222</v>
      </c>
      <c r="X463" s="25">
        <v>17.339881540881496</v>
      </c>
      <c r="Y463" s="25">
        <v>90999222</v>
      </c>
      <c r="Z463" s="25">
        <v>17.339881540881496</v>
      </c>
      <c r="AA463" s="25">
        <v>90999222</v>
      </c>
      <c r="AB463" s="25">
        <v>17.339881540881496</v>
      </c>
      <c r="AC463" s="25">
        <v>0</v>
      </c>
      <c r="AD463" s="25">
        <v>0</v>
      </c>
      <c r="AE463" s="25">
        <v>24885801</v>
      </c>
    </row>
    <row r="464" spans="1:31" x14ac:dyDescent="0.2">
      <c r="A464" s="38" t="s">
        <v>709</v>
      </c>
      <c r="B464" s="104" t="s">
        <v>710</v>
      </c>
      <c r="C464" s="25">
        <v>530000000</v>
      </c>
      <c r="D464" s="25">
        <v>0</v>
      </c>
      <c r="E464" s="25">
        <v>0</v>
      </c>
      <c r="F464" s="25">
        <v>0</v>
      </c>
      <c r="G464" s="25">
        <v>5202747</v>
      </c>
      <c r="H464" s="25">
        <v>524797253</v>
      </c>
      <c r="I464" s="25">
        <v>524797253</v>
      </c>
      <c r="J464" s="25">
        <v>524797253</v>
      </c>
      <c r="K464" s="25">
        <v>433798031</v>
      </c>
      <c r="L464" s="25">
        <v>433798031</v>
      </c>
      <c r="M464" s="25">
        <v>433798031</v>
      </c>
      <c r="N464" s="25">
        <v>433798031</v>
      </c>
      <c r="O464" s="25">
        <v>433798031</v>
      </c>
      <c r="P464" s="25">
        <v>433798031</v>
      </c>
      <c r="Q464" s="25">
        <v>408912230</v>
      </c>
      <c r="R464" s="25">
        <v>408912230</v>
      </c>
      <c r="S464" s="25">
        <v>0</v>
      </c>
      <c r="T464" s="25">
        <v>0</v>
      </c>
      <c r="U464" s="25">
        <v>0</v>
      </c>
      <c r="V464" s="25">
        <v>0</v>
      </c>
      <c r="W464" s="25">
        <v>90999222</v>
      </c>
      <c r="X464" s="25">
        <v>17.339881540881496</v>
      </c>
      <c r="Y464" s="25">
        <v>90999222</v>
      </c>
      <c r="Z464" s="25">
        <v>17.339881540881496</v>
      </c>
      <c r="AA464" s="25">
        <v>90999222</v>
      </c>
      <c r="AB464" s="25">
        <v>17.339881540881496</v>
      </c>
      <c r="AC464" s="25">
        <v>0</v>
      </c>
      <c r="AD464" s="25">
        <v>0</v>
      </c>
      <c r="AE464" s="25">
        <v>24885801</v>
      </c>
    </row>
    <row r="465" spans="1:31" x14ac:dyDescent="0.2">
      <c r="A465" s="38" t="s">
        <v>711</v>
      </c>
      <c r="B465" s="104" t="s">
        <v>712</v>
      </c>
      <c r="C465" s="25">
        <v>64231080</v>
      </c>
      <c r="D465" s="25">
        <v>0</v>
      </c>
      <c r="E465" s="25">
        <v>29270600</v>
      </c>
      <c r="F465" s="25">
        <v>0</v>
      </c>
      <c r="G465" s="25">
        <v>0</v>
      </c>
      <c r="H465" s="25">
        <v>34960480</v>
      </c>
      <c r="I465" s="25">
        <v>34960480</v>
      </c>
      <c r="J465" s="25">
        <v>34960480</v>
      </c>
      <c r="K465" s="25">
        <v>29104890</v>
      </c>
      <c r="L465" s="25">
        <v>29104890</v>
      </c>
      <c r="M465" s="25">
        <v>29104890</v>
      </c>
      <c r="N465" s="25">
        <v>29104890</v>
      </c>
      <c r="O465" s="25">
        <v>29104890</v>
      </c>
      <c r="P465" s="25">
        <v>29104890</v>
      </c>
      <c r="Q465" s="25">
        <v>21861630</v>
      </c>
      <c r="R465" s="25">
        <v>21861630</v>
      </c>
      <c r="S465" s="25">
        <v>0</v>
      </c>
      <c r="T465" s="25">
        <v>0</v>
      </c>
      <c r="U465" s="25">
        <v>0</v>
      </c>
      <c r="V465" s="25">
        <v>0</v>
      </c>
      <c r="W465" s="25">
        <v>5855590</v>
      </c>
      <c r="X465" s="25">
        <v>16.749169347789298</v>
      </c>
      <c r="Y465" s="25">
        <v>5855590</v>
      </c>
      <c r="Z465" s="25">
        <v>16.749169347789298</v>
      </c>
      <c r="AA465" s="25">
        <v>5855590</v>
      </c>
      <c r="AB465" s="25">
        <v>16.749169347789298</v>
      </c>
      <c r="AC465" s="25">
        <v>0</v>
      </c>
      <c r="AD465" s="25">
        <v>0</v>
      </c>
      <c r="AE465" s="25">
        <v>7243260</v>
      </c>
    </row>
    <row r="466" spans="1:31" ht="25.5" x14ac:dyDescent="0.2">
      <c r="A466" s="38" t="s">
        <v>713</v>
      </c>
      <c r="B466" s="104" t="s">
        <v>705</v>
      </c>
      <c r="C466" s="25">
        <v>64231080</v>
      </c>
      <c r="D466" s="25">
        <v>0</v>
      </c>
      <c r="E466" s="25">
        <v>29270600</v>
      </c>
      <c r="F466" s="25">
        <v>0</v>
      </c>
      <c r="G466" s="25">
        <v>0</v>
      </c>
      <c r="H466" s="25">
        <v>34960480</v>
      </c>
      <c r="I466" s="25">
        <v>34960480</v>
      </c>
      <c r="J466" s="25">
        <v>34960480</v>
      </c>
      <c r="K466" s="25">
        <v>29104890</v>
      </c>
      <c r="L466" s="25">
        <v>29104890</v>
      </c>
      <c r="M466" s="25">
        <v>29104890</v>
      </c>
      <c r="N466" s="25">
        <v>29104890</v>
      </c>
      <c r="O466" s="25">
        <v>29104890</v>
      </c>
      <c r="P466" s="25">
        <v>29104890</v>
      </c>
      <c r="Q466" s="25">
        <v>21861630</v>
      </c>
      <c r="R466" s="25">
        <v>21861630</v>
      </c>
      <c r="S466" s="25">
        <v>0</v>
      </c>
      <c r="T466" s="25">
        <v>0</v>
      </c>
      <c r="U466" s="25">
        <v>0</v>
      </c>
      <c r="V466" s="25">
        <v>0</v>
      </c>
      <c r="W466" s="25">
        <v>5855590</v>
      </c>
      <c r="X466" s="25">
        <v>16.749169347789298</v>
      </c>
      <c r="Y466" s="25">
        <v>5855590</v>
      </c>
      <c r="Z466" s="25">
        <v>16.749169347789298</v>
      </c>
      <c r="AA466" s="25">
        <v>5855590</v>
      </c>
      <c r="AB466" s="25">
        <v>16.749169347789298</v>
      </c>
      <c r="AC466" s="25">
        <v>0</v>
      </c>
      <c r="AD466" s="25">
        <v>0</v>
      </c>
      <c r="AE466" s="25">
        <v>7243260</v>
      </c>
    </row>
    <row r="467" spans="1:31" x14ac:dyDescent="0.2">
      <c r="A467" s="38" t="s">
        <v>714</v>
      </c>
      <c r="B467" s="104" t="s">
        <v>715</v>
      </c>
      <c r="C467" s="25">
        <v>0</v>
      </c>
      <c r="D467" s="25">
        <v>0</v>
      </c>
      <c r="E467" s="25">
        <v>0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25">
        <v>0</v>
      </c>
      <c r="AA467" s="25">
        <v>0</v>
      </c>
      <c r="AB467" s="25">
        <v>0</v>
      </c>
      <c r="AC467" s="25">
        <v>0</v>
      </c>
      <c r="AD467" s="25">
        <v>0</v>
      </c>
      <c r="AE467" s="25">
        <v>0</v>
      </c>
    </row>
    <row r="468" spans="1:31" ht="25.5" x14ac:dyDescent="0.2">
      <c r="A468" s="38" t="s">
        <v>716</v>
      </c>
      <c r="B468" s="104" t="s">
        <v>717</v>
      </c>
      <c r="C468" s="25">
        <v>0</v>
      </c>
      <c r="D468" s="25">
        <v>0</v>
      </c>
      <c r="E468" s="25">
        <v>0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25">
        <v>0</v>
      </c>
      <c r="AA468" s="25">
        <v>0</v>
      </c>
      <c r="AB468" s="25">
        <v>0</v>
      </c>
      <c r="AC468" s="25">
        <v>0</v>
      </c>
      <c r="AD468" s="25">
        <v>0</v>
      </c>
      <c r="AE468" s="25">
        <v>0</v>
      </c>
    </row>
    <row r="469" spans="1:31" x14ac:dyDescent="0.2">
      <c r="A469" s="38" t="s">
        <v>718</v>
      </c>
      <c r="B469" s="104" t="s">
        <v>719</v>
      </c>
      <c r="C469" s="25">
        <v>0</v>
      </c>
      <c r="D469" s="25">
        <v>137575975</v>
      </c>
      <c r="E469" s="25">
        <v>137575975</v>
      </c>
      <c r="F469" s="25">
        <v>0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25">
        <v>0</v>
      </c>
      <c r="AA469" s="25">
        <v>0</v>
      </c>
      <c r="AB469" s="25">
        <v>0</v>
      </c>
      <c r="AC469" s="25">
        <v>0</v>
      </c>
      <c r="AD469" s="25">
        <v>0</v>
      </c>
      <c r="AE469" s="25">
        <v>0</v>
      </c>
    </row>
    <row r="470" spans="1:31" x14ac:dyDescent="0.2">
      <c r="A470" s="38" t="s">
        <v>720</v>
      </c>
      <c r="B470" s="104" t="s">
        <v>710</v>
      </c>
      <c r="C470" s="25">
        <v>0</v>
      </c>
      <c r="D470" s="25">
        <v>137575975</v>
      </c>
      <c r="E470" s="25">
        <v>137575975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25">
        <v>0</v>
      </c>
      <c r="AA470" s="25">
        <v>0</v>
      </c>
      <c r="AB470" s="25">
        <v>0</v>
      </c>
      <c r="AC470" s="25">
        <v>0</v>
      </c>
      <c r="AD470" s="25">
        <v>0</v>
      </c>
      <c r="AE470" s="25">
        <v>0</v>
      </c>
    </row>
    <row r="471" spans="1:31" x14ac:dyDescent="0.2">
      <c r="A471" s="38" t="s">
        <v>721</v>
      </c>
      <c r="B471" s="104" t="s">
        <v>722</v>
      </c>
      <c r="C471" s="25">
        <v>56000000</v>
      </c>
      <c r="D471" s="25">
        <v>0</v>
      </c>
      <c r="E471" s="25">
        <v>0</v>
      </c>
      <c r="F471" s="25">
        <v>0</v>
      </c>
      <c r="G471" s="25">
        <v>8000000</v>
      </c>
      <c r="H471" s="25">
        <v>48000000</v>
      </c>
      <c r="I471" s="25">
        <v>48000000</v>
      </c>
      <c r="J471" s="25">
        <v>48000000</v>
      </c>
      <c r="K471" s="25">
        <v>47011895</v>
      </c>
      <c r="L471" s="25">
        <v>47011895</v>
      </c>
      <c r="M471" s="25">
        <v>47011895</v>
      </c>
      <c r="N471" s="25">
        <v>47011895</v>
      </c>
      <c r="O471" s="25">
        <v>47011895</v>
      </c>
      <c r="P471" s="25">
        <v>47011895</v>
      </c>
      <c r="Q471" s="25">
        <v>41479345</v>
      </c>
      <c r="R471" s="25">
        <v>41479345</v>
      </c>
      <c r="S471" s="25">
        <v>0</v>
      </c>
      <c r="T471" s="25">
        <v>0</v>
      </c>
      <c r="U471" s="25">
        <v>0</v>
      </c>
      <c r="V471" s="25">
        <v>0</v>
      </c>
      <c r="W471" s="25">
        <v>988105</v>
      </c>
      <c r="X471" s="25">
        <v>2.0585520833333297</v>
      </c>
      <c r="Y471" s="25">
        <v>988105</v>
      </c>
      <c r="Z471" s="25">
        <v>2.0585520833333297</v>
      </c>
      <c r="AA471" s="25">
        <v>988105</v>
      </c>
      <c r="AB471" s="25">
        <v>2.0585520833333297</v>
      </c>
      <c r="AC471" s="25">
        <v>0</v>
      </c>
      <c r="AD471" s="25">
        <v>0</v>
      </c>
      <c r="AE471" s="25">
        <v>5532550</v>
      </c>
    </row>
    <row r="472" spans="1:31" ht="25.5" x14ac:dyDescent="0.2">
      <c r="A472" s="38" t="s">
        <v>723</v>
      </c>
      <c r="B472" s="104" t="s">
        <v>724</v>
      </c>
      <c r="C472" s="25">
        <v>56000000</v>
      </c>
      <c r="D472" s="25">
        <v>0</v>
      </c>
      <c r="E472" s="25">
        <v>0</v>
      </c>
      <c r="F472" s="25">
        <v>0</v>
      </c>
      <c r="G472" s="25">
        <v>8000000</v>
      </c>
      <c r="H472" s="25">
        <v>48000000</v>
      </c>
      <c r="I472" s="25">
        <v>48000000</v>
      </c>
      <c r="J472" s="25">
        <v>48000000</v>
      </c>
      <c r="K472" s="25">
        <v>47011895</v>
      </c>
      <c r="L472" s="25">
        <v>47011895</v>
      </c>
      <c r="M472" s="25">
        <v>47011895</v>
      </c>
      <c r="N472" s="25">
        <v>47011895</v>
      </c>
      <c r="O472" s="25">
        <v>47011895</v>
      </c>
      <c r="P472" s="25">
        <v>47011895</v>
      </c>
      <c r="Q472" s="25">
        <v>41479345</v>
      </c>
      <c r="R472" s="25">
        <v>41479345</v>
      </c>
      <c r="S472" s="25">
        <v>0</v>
      </c>
      <c r="T472" s="25">
        <v>0</v>
      </c>
      <c r="U472" s="25">
        <v>0</v>
      </c>
      <c r="V472" s="25">
        <v>0</v>
      </c>
      <c r="W472" s="25">
        <v>988105</v>
      </c>
      <c r="X472" s="25">
        <v>2.0585520833333297</v>
      </c>
      <c r="Y472" s="25">
        <v>988105</v>
      </c>
      <c r="Z472" s="25">
        <v>2.0585520833333297</v>
      </c>
      <c r="AA472" s="25">
        <v>988105</v>
      </c>
      <c r="AB472" s="25">
        <v>2.0585520833333297</v>
      </c>
      <c r="AC472" s="25">
        <v>0</v>
      </c>
      <c r="AD472" s="25">
        <v>0</v>
      </c>
      <c r="AE472" s="25">
        <v>5532550</v>
      </c>
    </row>
    <row r="473" spans="1:31" x14ac:dyDescent="0.2">
      <c r="A473" s="38" t="s">
        <v>725</v>
      </c>
      <c r="B473" s="104" t="s">
        <v>502</v>
      </c>
      <c r="C473" s="25">
        <v>56000000</v>
      </c>
      <c r="D473" s="25">
        <v>0</v>
      </c>
      <c r="E473" s="25">
        <v>0</v>
      </c>
      <c r="F473" s="25">
        <v>0</v>
      </c>
      <c r="G473" s="25">
        <v>8000000</v>
      </c>
      <c r="H473" s="25">
        <v>48000000</v>
      </c>
      <c r="I473" s="25">
        <v>48000000</v>
      </c>
      <c r="J473" s="25">
        <v>48000000</v>
      </c>
      <c r="K473" s="25">
        <v>47011895</v>
      </c>
      <c r="L473" s="25">
        <v>47011895</v>
      </c>
      <c r="M473" s="25">
        <v>47011895</v>
      </c>
      <c r="N473" s="25">
        <v>47011895</v>
      </c>
      <c r="O473" s="25">
        <v>47011895</v>
      </c>
      <c r="P473" s="25">
        <v>47011895</v>
      </c>
      <c r="Q473" s="25">
        <v>41479345</v>
      </c>
      <c r="R473" s="25">
        <v>41479345</v>
      </c>
      <c r="S473" s="25">
        <v>0</v>
      </c>
      <c r="T473" s="25">
        <v>0</v>
      </c>
      <c r="U473" s="25">
        <v>0</v>
      </c>
      <c r="V473" s="25">
        <v>0</v>
      </c>
      <c r="W473" s="25">
        <v>988105</v>
      </c>
      <c r="X473" s="25">
        <v>2.0585520833333297</v>
      </c>
      <c r="Y473" s="25">
        <v>988105</v>
      </c>
      <c r="Z473" s="25">
        <v>2.0585520833333297</v>
      </c>
      <c r="AA473" s="25">
        <v>988105</v>
      </c>
      <c r="AB473" s="25">
        <v>2.0585520833333297</v>
      </c>
      <c r="AC473" s="25">
        <v>0</v>
      </c>
      <c r="AD473" s="25">
        <v>0</v>
      </c>
      <c r="AE473" s="25">
        <v>5532550</v>
      </c>
    </row>
    <row r="474" spans="1:31" ht="25.5" x14ac:dyDescent="0.2">
      <c r="A474" s="38" t="s">
        <v>726</v>
      </c>
      <c r="B474" s="104" t="s">
        <v>727</v>
      </c>
      <c r="C474" s="25">
        <v>56000000</v>
      </c>
      <c r="D474" s="25">
        <v>0</v>
      </c>
      <c r="E474" s="25">
        <v>0</v>
      </c>
      <c r="F474" s="25">
        <v>0</v>
      </c>
      <c r="G474" s="25">
        <v>8000000</v>
      </c>
      <c r="H474" s="25">
        <v>48000000</v>
      </c>
      <c r="I474" s="25">
        <v>48000000</v>
      </c>
      <c r="J474" s="25">
        <v>48000000</v>
      </c>
      <c r="K474" s="25">
        <v>47011895</v>
      </c>
      <c r="L474" s="25">
        <v>47011895</v>
      </c>
      <c r="M474" s="25">
        <v>47011895</v>
      </c>
      <c r="N474" s="25">
        <v>47011895</v>
      </c>
      <c r="O474" s="25">
        <v>47011895</v>
      </c>
      <c r="P474" s="25">
        <v>47011895</v>
      </c>
      <c r="Q474" s="25">
        <v>41479345</v>
      </c>
      <c r="R474" s="25">
        <v>41479345</v>
      </c>
      <c r="S474" s="25">
        <v>0</v>
      </c>
      <c r="T474" s="25">
        <v>0</v>
      </c>
      <c r="U474" s="25">
        <v>0</v>
      </c>
      <c r="V474" s="25">
        <v>0</v>
      </c>
      <c r="W474" s="25">
        <v>988105</v>
      </c>
      <c r="X474" s="25">
        <v>2.0585520833333297</v>
      </c>
      <c r="Y474" s="25">
        <v>988105</v>
      </c>
      <c r="Z474" s="25">
        <v>2.0585520833333297</v>
      </c>
      <c r="AA474" s="25">
        <v>988105</v>
      </c>
      <c r="AB474" s="25">
        <v>2.0585520833333297</v>
      </c>
      <c r="AC474" s="25">
        <v>0</v>
      </c>
      <c r="AD474" s="25">
        <v>0</v>
      </c>
      <c r="AE474" s="25">
        <v>5532550</v>
      </c>
    </row>
    <row r="475" spans="1:31" x14ac:dyDescent="0.2">
      <c r="A475" s="38" t="s">
        <v>728</v>
      </c>
      <c r="B475" s="104" t="s">
        <v>567</v>
      </c>
      <c r="C475" s="25">
        <v>38000000</v>
      </c>
      <c r="D475" s="25">
        <v>0</v>
      </c>
      <c r="E475" s="25">
        <v>0</v>
      </c>
      <c r="F475" s="25">
        <v>0</v>
      </c>
      <c r="G475" s="25">
        <v>18100000</v>
      </c>
      <c r="H475" s="25">
        <v>19900000</v>
      </c>
      <c r="I475" s="25">
        <v>19900000</v>
      </c>
      <c r="J475" s="25">
        <v>19900000</v>
      </c>
      <c r="K475" s="25">
        <v>19900000</v>
      </c>
      <c r="L475" s="25">
        <v>19900000</v>
      </c>
      <c r="M475" s="25">
        <v>19900000</v>
      </c>
      <c r="N475" s="25">
        <v>19900000</v>
      </c>
      <c r="O475" s="25">
        <v>19900000</v>
      </c>
      <c r="P475" s="25">
        <v>19900000</v>
      </c>
      <c r="Q475" s="25">
        <v>19900000</v>
      </c>
      <c r="R475" s="25">
        <v>19900000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25">
        <v>0</v>
      </c>
      <c r="AA475" s="25">
        <v>0</v>
      </c>
      <c r="AB475" s="25">
        <v>0</v>
      </c>
      <c r="AC475" s="25">
        <v>0</v>
      </c>
      <c r="AD475" s="25">
        <v>0</v>
      </c>
      <c r="AE475" s="25">
        <v>0</v>
      </c>
    </row>
    <row r="476" spans="1:31" x14ac:dyDescent="0.2">
      <c r="A476" s="38" t="s">
        <v>729</v>
      </c>
      <c r="B476" s="104" t="s">
        <v>730</v>
      </c>
      <c r="C476" s="25">
        <v>38000000</v>
      </c>
      <c r="D476" s="25">
        <v>0</v>
      </c>
      <c r="E476" s="25">
        <v>0</v>
      </c>
      <c r="F476" s="25">
        <v>0</v>
      </c>
      <c r="G476" s="25">
        <v>18100000</v>
      </c>
      <c r="H476" s="25">
        <v>19900000</v>
      </c>
      <c r="I476" s="25">
        <v>19900000</v>
      </c>
      <c r="J476" s="25">
        <v>19900000</v>
      </c>
      <c r="K476" s="25">
        <v>19900000</v>
      </c>
      <c r="L476" s="25">
        <v>19900000</v>
      </c>
      <c r="M476" s="25">
        <v>19900000</v>
      </c>
      <c r="N476" s="25">
        <v>19900000</v>
      </c>
      <c r="O476" s="25">
        <v>19900000</v>
      </c>
      <c r="P476" s="25">
        <v>19900000</v>
      </c>
      <c r="Q476" s="25">
        <v>19900000</v>
      </c>
      <c r="R476" s="25">
        <v>19900000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25">
        <v>0</v>
      </c>
      <c r="AA476" s="25">
        <v>0</v>
      </c>
      <c r="AB476" s="25">
        <v>0</v>
      </c>
      <c r="AC476" s="25">
        <v>0</v>
      </c>
      <c r="AD476" s="25">
        <v>0</v>
      </c>
      <c r="AE476" s="25">
        <v>0</v>
      </c>
    </row>
    <row r="477" spans="1:31" ht="25.5" x14ac:dyDescent="0.2">
      <c r="A477" s="38" t="s">
        <v>731</v>
      </c>
      <c r="B477" s="104" t="s">
        <v>732</v>
      </c>
      <c r="C477" s="25">
        <v>38000000</v>
      </c>
      <c r="D477" s="25">
        <v>0</v>
      </c>
      <c r="E477" s="25">
        <v>0</v>
      </c>
      <c r="F477" s="25">
        <v>0</v>
      </c>
      <c r="G477" s="25">
        <v>18100000</v>
      </c>
      <c r="H477" s="25">
        <v>19900000</v>
      </c>
      <c r="I477" s="25">
        <v>19900000</v>
      </c>
      <c r="J477" s="25">
        <v>19900000</v>
      </c>
      <c r="K477" s="25">
        <v>19900000</v>
      </c>
      <c r="L477" s="25">
        <v>19900000</v>
      </c>
      <c r="M477" s="25">
        <v>19900000</v>
      </c>
      <c r="N477" s="25">
        <v>19900000</v>
      </c>
      <c r="O477" s="25">
        <v>19900000</v>
      </c>
      <c r="P477" s="25">
        <v>19900000</v>
      </c>
      <c r="Q477" s="25">
        <v>19900000</v>
      </c>
      <c r="R477" s="25">
        <v>19900000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25">
        <v>0</v>
      </c>
      <c r="AA477" s="25">
        <v>0</v>
      </c>
      <c r="AB477" s="25">
        <v>0</v>
      </c>
      <c r="AC477" s="25">
        <v>0</v>
      </c>
      <c r="AD477" s="25">
        <v>0</v>
      </c>
      <c r="AE477" s="25">
        <v>0</v>
      </c>
    </row>
    <row r="478" spans="1:31" x14ac:dyDescent="0.2">
      <c r="A478" s="38" t="s">
        <v>733</v>
      </c>
      <c r="B478" s="104" t="s">
        <v>502</v>
      </c>
      <c r="C478" s="25">
        <v>38000000</v>
      </c>
      <c r="D478" s="25">
        <v>0</v>
      </c>
      <c r="E478" s="25">
        <v>0</v>
      </c>
      <c r="F478" s="25">
        <v>0</v>
      </c>
      <c r="G478" s="25">
        <v>18100000</v>
      </c>
      <c r="H478" s="25">
        <v>19900000</v>
      </c>
      <c r="I478" s="25">
        <v>19900000</v>
      </c>
      <c r="J478" s="25">
        <v>19900000</v>
      </c>
      <c r="K478" s="25">
        <v>19900000</v>
      </c>
      <c r="L478" s="25">
        <v>19900000</v>
      </c>
      <c r="M478" s="25">
        <v>19900000</v>
      </c>
      <c r="N478" s="25">
        <v>19900000</v>
      </c>
      <c r="O478" s="25">
        <v>19900000</v>
      </c>
      <c r="P478" s="25">
        <v>19900000</v>
      </c>
      <c r="Q478" s="25">
        <v>19900000</v>
      </c>
      <c r="R478" s="25">
        <v>19900000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25">
        <v>0</v>
      </c>
      <c r="AA478" s="25">
        <v>0</v>
      </c>
      <c r="AB478" s="25">
        <v>0</v>
      </c>
      <c r="AC478" s="25">
        <v>0</v>
      </c>
      <c r="AD478" s="25">
        <v>0</v>
      </c>
      <c r="AE478" s="25">
        <v>0</v>
      </c>
    </row>
    <row r="479" spans="1:31" ht="25.5" x14ac:dyDescent="0.2">
      <c r="A479" s="38" t="s">
        <v>734</v>
      </c>
      <c r="B479" s="104" t="s">
        <v>735</v>
      </c>
      <c r="C479" s="25">
        <v>38000000</v>
      </c>
      <c r="D479" s="25">
        <v>0</v>
      </c>
      <c r="E479" s="25">
        <v>0</v>
      </c>
      <c r="F479" s="25">
        <v>0</v>
      </c>
      <c r="G479" s="25">
        <v>18100000</v>
      </c>
      <c r="H479" s="25">
        <v>19900000</v>
      </c>
      <c r="I479" s="25">
        <v>19900000</v>
      </c>
      <c r="J479" s="25">
        <v>19900000</v>
      </c>
      <c r="K479" s="25">
        <v>19900000</v>
      </c>
      <c r="L479" s="25">
        <v>19900000</v>
      </c>
      <c r="M479" s="25">
        <v>19900000</v>
      </c>
      <c r="N479" s="25">
        <v>19900000</v>
      </c>
      <c r="O479" s="25">
        <v>19900000</v>
      </c>
      <c r="P479" s="25">
        <v>19900000</v>
      </c>
      <c r="Q479" s="25">
        <v>19900000</v>
      </c>
      <c r="R479" s="25">
        <v>19900000</v>
      </c>
      <c r="S479" s="25">
        <v>0</v>
      </c>
      <c r="T479" s="25">
        <v>0</v>
      </c>
      <c r="U479" s="25">
        <v>0</v>
      </c>
      <c r="V479" s="25">
        <v>0</v>
      </c>
      <c r="W479" s="25">
        <v>0</v>
      </c>
      <c r="X479" s="25">
        <v>0</v>
      </c>
      <c r="Y479" s="25">
        <v>0</v>
      </c>
      <c r="Z479" s="25">
        <v>0</v>
      </c>
      <c r="AA479" s="25">
        <v>0</v>
      </c>
      <c r="AB479" s="25">
        <v>0</v>
      </c>
      <c r="AC479" s="25">
        <v>0</v>
      </c>
      <c r="AD479" s="25">
        <v>0</v>
      </c>
      <c r="AE479" s="25">
        <v>0</v>
      </c>
    </row>
    <row r="480" spans="1:31" x14ac:dyDescent="0.2">
      <c r="A480" s="38" t="s">
        <v>102</v>
      </c>
      <c r="B480" s="104" t="s">
        <v>103</v>
      </c>
      <c r="C480" s="25">
        <v>400000000</v>
      </c>
      <c r="D480" s="25">
        <v>0</v>
      </c>
      <c r="E480" s="25">
        <v>0</v>
      </c>
      <c r="F480" s="25">
        <v>0</v>
      </c>
      <c r="G480" s="25">
        <v>0</v>
      </c>
      <c r="H480" s="25">
        <v>400000000</v>
      </c>
      <c r="I480" s="25">
        <v>400000000</v>
      </c>
      <c r="J480" s="25">
        <v>400000000</v>
      </c>
      <c r="K480" s="25">
        <v>399989995.69</v>
      </c>
      <c r="L480" s="25">
        <v>399989995.69</v>
      </c>
      <c r="M480" s="25">
        <v>399989995.69</v>
      </c>
      <c r="N480" s="25">
        <v>399989995.69</v>
      </c>
      <c r="O480" s="25">
        <v>399989995.69</v>
      </c>
      <c r="P480" s="25">
        <v>399989995.69</v>
      </c>
      <c r="Q480" s="25">
        <v>399989995.69</v>
      </c>
      <c r="R480" s="25">
        <v>399989995.69</v>
      </c>
      <c r="S480" s="25">
        <v>0</v>
      </c>
      <c r="T480" s="25">
        <v>0</v>
      </c>
      <c r="U480" s="25">
        <v>0</v>
      </c>
      <c r="V480" s="25">
        <v>0</v>
      </c>
      <c r="W480" s="25">
        <v>10004.31</v>
      </c>
      <c r="X480" s="25">
        <v>2.5010775000000002E-3</v>
      </c>
      <c r="Y480" s="25">
        <v>10004.31</v>
      </c>
      <c r="Z480" s="25">
        <v>2.5010775000000002E-3</v>
      </c>
      <c r="AA480" s="25">
        <v>10004.31</v>
      </c>
      <c r="AB480" s="25">
        <v>2.5010775000000002E-3</v>
      </c>
      <c r="AC480" s="25">
        <v>0</v>
      </c>
      <c r="AD480" s="25">
        <v>0</v>
      </c>
      <c r="AE480" s="25">
        <v>0</v>
      </c>
    </row>
    <row r="481" spans="1:31" x14ac:dyDescent="0.2">
      <c r="A481" s="38" t="s">
        <v>736</v>
      </c>
      <c r="B481" s="104" t="s">
        <v>737</v>
      </c>
      <c r="C481" s="25">
        <v>400000000</v>
      </c>
      <c r="D481" s="25">
        <v>0</v>
      </c>
      <c r="E481" s="25">
        <v>0</v>
      </c>
      <c r="F481" s="25">
        <v>0</v>
      </c>
      <c r="G481" s="25">
        <v>0</v>
      </c>
      <c r="H481" s="25">
        <v>400000000</v>
      </c>
      <c r="I481" s="25">
        <v>400000000</v>
      </c>
      <c r="J481" s="25">
        <v>400000000</v>
      </c>
      <c r="K481" s="25">
        <v>399989995.69</v>
      </c>
      <c r="L481" s="25">
        <v>399989995.69</v>
      </c>
      <c r="M481" s="25">
        <v>399989995.69</v>
      </c>
      <c r="N481" s="25">
        <v>399989995.69</v>
      </c>
      <c r="O481" s="25">
        <v>399989995.69</v>
      </c>
      <c r="P481" s="25">
        <v>399989995.69</v>
      </c>
      <c r="Q481" s="25">
        <v>399989995.69</v>
      </c>
      <c r="R481" s="25">
        <v>399989995.69</v>
      </c>
      <c r="S481" s="25">
        <v>0</v>
      </c>
      <c r="T481" s="25">
        <v>0</v>
      </c>
      <c r="U481" s="25">
        <v>0</v>
      </c>
      <c r="V481" s="25">
        <v>0</v>
      </c>
      <c r="W481" s="25">
        <v>10004.31</v>
      </c>
      <c r="X481" s="25">
        <v>2.5010775000000002E-3</v>
      </c>
      <c r="Y481" s="25">
        <v>10004.31</v>
      </c>
      <c r="Z481" s="25">
        <v>2.5010775000000002E-3</v>
      </c>
      <c r="AA481" s="25">
        <v>10004.31</v>
      </c>
      <c r="AB481" s="25">
        <v>2.5010775000000002E-3</v>
      </c>
      <c r="AC481" s="25">
        <v>0</v>
      </c>
      <c r="AD481" s="25">
        <v>0</v>
      </c>
      <c r="AE481" s="25">
        <v>0</v>
      </c>
    </row>
    <row r="482" spans="1:31" x14ac:dyDescent="0.2">
      <c r="A482" s="38" t="s">
        <v>738</v>
      </c>
      <c r="B482" s="104" t="s">
        <v>490</v>
      </c>
      <c r="C482" s="25">
        <v>400000000</v>
      </c>
      <c r="D482" s="25">
        <v>0</v>
      </c>
      <c r="E482" s="25">
        <v>0</v>
      </c>
      <c r="F482" s="25">
        <v>0</v>
      </c>
      <c r="G482" s="25">
        <v>0</v>
      </c>
      <c r="H482" s="25">
        <v>400000000</v>
      </c>
      <c r="I482" s="25">
        <v>400000000</v>
      </c>
      <c r="J482" s="25">
        <v>400000000</v>
      </c>
      <c r="K482" s="25">
        <v>399989995.69</v>
      </c>
      <c r="L482" s="25">
        <v>399989995.69</v>
      </c>
      <c r="M482" s="25">
        <v>399989995.69</v>
      </c>
      <c r="N482" s="25">
        <v>399989995.69</v>
      </c>
      <c r="O482" s="25">
        <v>399989995.69</v>
      </c>
      <c r="P482" s="25">
        <v>399989995.69</v>
      </c>
      <c r="Q482" s="25">
        <v>399989995.69</v>
      </c>
      <c r="R482" s="25">
        <v>399989995.69</v>
      </c>
      <c r="S482" s="25">
        <v>0</v>
      </c>
      <c r="T482" s="25">
        <v>0</v>
      </c>
      <c r="U482" s="25">
        <v>0</v>
      </c>
      <c r="V482" s="25">
        <v>0</v>
      </c>
      <c r="W482" s="25">
        <v>10004.31</v>
      </c>
      <c r="X482" s="25">
        <v>2.5010775000000002E-3</v>
      </c>
      <c r="Y482" s="25">
        <v>10004.31</v>
      </c>
      <c r="Z482" s="25">
        <v>2.5010775000000002E-3</v>
      </c>
      <c r="AA482" s="25">
        <v>10004.31</v>
      </c>
      <c r="AB482" s="25">
        <v>2.5010775000000002E-3</v>
      </c>
      <c r="AC482" s="25">
        <v>0</v>
      </c>
      <c r="AD482" s="25">
        <v>0</v>
      </c>
      <c r="AE482" s="25">
        <v>0</v>
      </c>
    </row>
    <row r="483" spans="1:31" x14ac:dyDescent="0.2">
      <c r="A483" s="38" t="s">
        <v>739</v>
      </c>
      <c r="B483" s="104" t="s">
        <v>492</v>
      </c>
      <c r="C483" s="25">
        <v>400000000</v>
      </c>
      <c r="D483" s="25">
        <v>0</v>
      </c>
      <c r="E483" s="25">
        <v>0</v>
      </c>
      <c r="F483" s="25">
        <v>0</v>
      </c>
      <c r="G483" s="25">
        <v>0</v>
      </c>
      <c r="H483" s="25">
        <v>400000000</v>
      </c>
      <c r="I483" s="25">
        <v>400000000</v>
      </c>
      <c r="J483" s="25">
        <v>400000000</v>
      </c>
      <c r="K483" s="25">
        <v>399989995.69</v>
      </c>
      <c r="L483" s="25">
        <v>399989995.69</v>
      </c>
      <c r="M483" s="25">
        <v>399989995.69</v>
      </c>
      <c r="N483" s="25">
        <v>399989995.69</v>
      </c>
      <c r="O483" s="25">
        <v>399989995.69</v>
      </c>
      <c r="P483" s="25">
        <v>399989995.69</v>
      </c>
      <c r="Q483" s="25">
        <v>399989995.69</v>
      </c>
      <c r="R483" s="25">
        <v>399989995.69</v>
      </c>
      <c r="S483" s="25">
        <v>0</v>
      </c>
      <c r="T483" s="25">
        <v>0</v>
      </c>
      <c r="U483" s="25">
        <v>0</v>
      </c>
      <c r="V483" s="25">
        <v>0</v>
      </c>
      <c r="W483" s="25">
        <v>10004.31</v>
      </c>
      <c r="X483" s="25">
        <v>2.5010775000000002E-3</v>
      </c>
      <c r="Y483" s="25">
        <v>10004.31</v>
      </c>
      <c r="Z483" s="25">
        <v>2.5010775000000002E-3</v>
      </c>
      <c r="AA483" s="25">
        <v>10004.31</v>
      </c>
      <c r="AB483" s="25">
        <v>2.5010775000000002E-3</v>
      </c>
      <c r="AC483" s="25">
        <v>0</v>
      </c>
      <c r="AD483" s="25">
        <v>0</v>
      </c>
      <c r="AE483" s="25">
        <v>0</v>
      </c>
    </row>
    <row r="484" spans="1:31" x14ac:dyDescent="0.2">
      <c r="A484" s="38" t="s">
        <v>740</v>
      </c>
      <c r="B484" s="104" t="s">
        <v>494</v>
      </c>
      <c r="C484" s="25">
        <v>400000000</v>
      </c>
      <c r="D484" s="25">
        <v>0</v>
      </c>
      <c r="E484" s="25">
        <v>0</v>
      </c>
      <c r="F484" s="25">
        <v>0</v>
      </c>
      <c r="G484" s="25">
        <v>0</v>
      </c>
      <c r="H484" s="25">
        <v>400000000</v>
      </c>
      <c r="I484" s="25">
        <v>400000000</v>
      </c>
      <c r="J484" s="25">
        <v>400000000</v>
      </c>
      <c r="K484" s="25">
        <v>399989995.69</v>
      </c>
      <c r="L484" s="25">
        <v>399989995.69</v>
      </c>
      <c r="M484" s="25">
        <v>399989995.69</v>
      </c>
      <c r="N484" s="25">
        <v>399989995.69</v>
      </c>
      <c r="O484" s="25">
        <v>399989995.69</v>
      </c>
      <c r="P484" s="25">
        <v>399989995.69</v>
      </c>
      <c r="Q484" s="25">
        <v>399989995.69</v>
      </c>
      <c r="R484" s="25">
        <v>399989995.69</v>
      </c>
      <c r="S484" s="25">
        <v>0</v>
      </c>
      <c r="T484" s="25">
        <v>0</v>
      </c>
      <c r="U484" s="25">
        <v>0</v>
      </c>
      <c r="V484" s="25">
        <v>0</v>
      </c>
      <c r="W484" s="25">
        <v>10004.31</v>
      </c>
      <c r="X484" s="25">
        <v>2.5010775000000002E-3</v>
      </c>
      <c r="Y484" s="25">
        <v>10004.31</v>
      </c>
      <c r="Z484" s="25">
        <v>2.5010775000000002E-3</v>
      </c>
      <c r="AA484" s="25">
        <v>10004.31</v>
      </c>
      <c r="AB484" s="25">
        <v>2.5010775000000002E-3</v>
      </c>
      <c r="AC484" s="25">
        <v>0</v>
      </c>
      <c r="AD484" s="25">
        <v>0</v>
      </c>
      <c r="AE484" s="25">
        <v>0</v>
      </c>
    </row>
    <row r="485" spans="1:31" x14ac:dyDescent="0.2">
      <c r="A485" s="38" t="s">
        <v>741</v>
      </c>
      <c r="B485" s="104" t="s">
        <v>496</v>
      </c>
      <c r="C485" s="25">
        <v>400000000</v>
      </c>
      <c r="D485" s="25">
        <v>0</v>
      </c>
      <c r="E485" s="25">
        <v>0</v>
      </c>
      <c r="F485" s="25">
        <v>0</v>
      </c>
      <c r="G485" s="25">
        <v>0</v>
      </c>
      <c r="H485" s="25">
        <v>400000000</v>
      </c>
      <c r="I485" s="25">
        <v>400000000</v>
      </c>
      <c r="J485" s="25">
        <v>400000000</v>
      </c>
      <c r="K485" s="25">
        <v>399989995.69</v>
      </c>
      <c r="L485" s="25">
        <v>399989995.69</v>
      </c>
      <c r="M485" s="25">
        <v>399989995.69</v>
      </c>
      <c r="N485" s="25">
        <v>399989995.69</v>
      </c>
      <c r="O485" s="25">
        <v>399989995.69</v>
      </c>
      <c r="P485" s="25">
        <v>399989995.69</v>
      </c>
      <c r="Q485" s="25">
        <v>399989995.69</v>
      </c>
      <c r="R485" s="25">
        <v>399989995.69</v>
      </c>
      <c r="S485" s="25">
        <v>0</v>
      </c>
      <c r="T485" s="25">
        <v>0</v>
      </c>
      <c r="U485" s="25">
        <v>0</v>
      </c>
      <c r="V485" s="25">
        <v>0</v>
      </c>
      <c r="W485" s="25">
        <v>10004.31</v>
      </c>
      <c r="X485" s="25">
        <v>2.5010775000000002E-3</v>
      </c>
      <c r="Y485" s="25">
        <v>10004.31</v>
      </c>
      <c r="Z485" s="25">
        <v>2.5010775000000002E-3</v>
      </c>
      <c r="AA485" s="25">
        <v>10004.31</v>
      </c>
      <c r="AB485" s="25">
        <v>2.5010775000000002E-3</v>
      </c>
      <c r="AC485" s="25">
        <v>0</v>
      </c>
      <c r="AD485" s="25">
        <v>0</v>
      </c>
      <c r="AE485" s="25">
        <v>0</v>
      </c>
    </row>
    <row r="486" spans="1:31" ht="25.5" x14ac:dyDescent="0.2">
      <c r="A486" s="38" t="s">
        <v>742</v>
      </c>
      <c r="B486" s="104" t="s">
        <v>743</v>
      </c>
      <c r="C486" s="25">
        <v>400000000</v>
      </c>
      <c r="D486" s="25">
        <v>0</v>
      </c>
      <c r="E486" s="25">
        <v>0</v>
      </c>
      <c r="F486" s="25">
        <v>0</v>
      </c>
      <c r="G486" s="25">
        <v>0</v>
      </c>
      <c r="H486" s="25">
        <v>400000000</v>
      </c>
      <c r="I486" s="25">
        <v>400000000</v>
      </c>
      <c r="J486" s="25">
        <v>400000000</v>
      </c>
      <c r="K486" s="25">
        <v>399989995.69</v>
      </c>
      <c r="L486" s="25">
        <v>399989995.69</v>
      </c>
      <c r="M486" s="25">
        <v>399989995.69</v>
      </c>
      <c r="N486" s="25">
        <v>399989995.69</v>
      </c>
      <c r="O486" s="25">
        <v>399989995.69</v>
      </c>
      <c r="P486" s="25">
        <v>399989995.69</v>
      </c>
      <c r="Q486" s="25">
        <v>399989995.69</v>
      </c>
      <c r="R486" s="25">
        <v>399989995.69</v>
      </c>
      <c r="S486" s="25">
        <v>0</v>
      </c>
      <c r="T486" s="25">
        <v>0</v>
      </c>
      <c r="U486" s="25">
        <v>0</v>
      </c>
      <c r="V486" s="25">
        <v>0</v>
      </c>
      <c r="W486" s="25">
        <v>10004.31</v>
      </c>
      <c r="X486" s="25">
        <v>2.5010775000000002E-3</v>
      </c>
      <c r="Y486" s="25">
        <v>10004.31</v>
      </c>
      <c r="Z486" s="25">
        <v>2.5010775000000002E-3</v>
      </c>
      <c r="AA486" s="25">
        <v>10004.31</v>
      </c>
      <c r="AB486" s="25">
        <v>2.5010775000000002E-3</v>
      </c>
      <c r="AC486" s="25">
        <v>0</v>
      </c>
      <c r="AD486" s="25">
        <v>0</v>
      </c>
      <c r="AE486" s="25">
        <v>0</v>
      </c>
    </row>
    <row r="487" spans="1:31" x14ac:dyDescent="0.2">
      <c r="A487" s="38" t="s">
        <v>744</v>
      </c>
      <c r="B487" s="104" t="s">
        <v>745</v>
      </c>
      <c r="C487" s="25">
        <v>400000000</v>
      </c>
      <c r="D487" s="25">
        <v>0</v>
      </c>
      <c r="E487" s="25">
        <v>0</v>
      </c>
      <c r="F487" s="25">
        <v>0</v>
      </c>
      <c r="G487" s="25">
        <v>0</v>
      </c>
      <c r="H487" s="25">
        <v>400000000</v>
      </c>
      <c r="I487" s="25">
        <v>400000000</v>
      </c>
      <c r="J487" s="25">
        <v>400000000</v>
      </c>
      <c r="K487" s="25">
        <v>399989995.69</v>
      </c>
      <c r="L487" s="25">
        <v>399989995.69</v>
      </c>
      <c r="M487" s="25">
        <v>399989995.69</v>
      </c>
      <c r="N487" s="25">
        <v>399989995.69</v>
      </c>
      <c r="O487" s="25">
        <v>399989995.69</v>
      </c>
      <c r="P487" s="25">
        <v>399989995.69</v>
      </c>
      <c r="Q487" s="25">
        <v>399989995.69</v>
      </c>
      <c r="R487" s="25">
        <v>399989995.69</v>
      </c>
      <c r="S487" s="25">
        <v>0</v>
      </c>
      <c r="T487" s="25">
        <v>0</v>
      </c>
      <c r="U487" s="25">
        <v>0</v>
      </c>
      <c r="V487" s="25">
        <v>0</v>
      </c>
      <c r="W487" s="25">
        <v>10004.31</v>
      </c>
      <c r="X487" s="25">
        <v>2.5010775000000002E-3</v>
      </c>
      <c r="Y487" s="25">
        <v>10004.31</v>
      </c>
      <c r="Z487" s="25">
        <v>2.5010775000000002E-3</v>
      </c>
      <c r="AA487" s="25">
        <v>10004.31</v>
      </c>
      <c r="AB487" s="25">
        <v>2.5010775000000002E-3</v>
      </c>
      <c r="AC487" s="25">
        <v>0</v>
      </c>
      <c r="AD487" s="25">
        <v>0</v>
      </c>
      <c r="AE487" s="25">
        <v>0</v>
      </c>
    </row>
    <row r="488" spans="1:31" x14ac:dyDescent="0.2">
      <c r="A488" s="38" t="s">
        <v>746</v>
      </c>
      <c r="B488" s="104" t="s">
        <v>502</v>
      </c>
      <c r="C488" s="25">
        <v>400000000</v>
      </c>
      <c r="D488" s="25">
        <v>0</v>
      </c>
      <c r="E488" s="25">
        <v>0</v>
      </c>
      <c r="F488" s="25">
        <v>0</v>
      </c>
      <c r="G488" s="25">
        <v>0</v>
      </c>
      <c r="H488" s="25">
        <v>400000000</v>
      </c>
      <c r="I488" s="25">
        <v>400000000</v>
      </c>
      <c r="J488" s="25">
        <v>400000000</v>
      </c>
      <c r="K488" s="25">
        <v>399989995.69</v>
      </c>
      <c r="L488" s="25">
        <v>399989995.69</v>
      </c>
      <c r="M488" s="25">
        <v>399989995.69</v>
      </c>
      <c r="N488" s="25">
        <v>399989995.69</v>
      </c>
      <c r="O488" s="25">
        <v>399989995.69</v>
      </c>
      <c r="P488" s="25">
        <v>399989995.69</v>
      </c>
      <c r="Q488" s="25">
        <v>399989995.69</v>
      </c>
      <c r="R488" s="25">
        <v>399989995.69</v>
      </c>
      <c r="S488" s="25">
        <v>0</v>
      </c>
      <c r="T488" s="25">
        <v>0</v>
      </c>
      <c r="U488" s="25">
        <v>0</v>
      </c>
      <c r="V488" s="25">
        <v>0</v>
      </c>
      <c r="W488" s="25">
        <v>10004.31</v>
      </c>
      <c r="X488" s="25">
        <v>2.5010775000000002E-3</v>
      </c>
      <c r="Y488" s="25">
        <v>10004.31</v>
      </c>
      <c r="Z488" s="25">
        <v>2.5010775000000002E-3</v>
      </c>
      <c r="AA488" s="25">
        <v>10004.31</v>
      </c>
      <c r="AB488" s="25">
        <v>2.5010775000000002E-3</v>
      </c>
      <c r="AC488" s="25">
        <v>0</v>
      </c>
      <c r="AD488" s="25">
        <v>0</v>
      </c>
      <c r="AE488" s="25">
        <v>0</v>
      </c>
    </row>
    <row r="489" spans="1:31" ht="25.5" x14ac:dyDescent="0.2">
      <c r="A489" s="38" t="s">
        <v>747</v>
      </c>
      <c r="B489" s="104" t="s">
        <v>748</v>
      </c>
      <c r="C489" s="25">
        <v>400000000</v>
      </c>
      <c r="D489" s="25">
        <v>0</v>
      </c>
      <c r="E489" s="25">
        <v>0</v>
      </c>
      <c r="F489" s="25">
        <v>0</v>
      </c>
      <c r="G489" s="25">
        <v>0</v>
      </c>
      <c r="H489" s="25">
        <v>400000000</v>
      </c>
      <c r="I489" s="25">
        <v>400000000</v>
      </c>
      <c r="J489" s="25">
        <v>400000000</v>
      </c>
      <c r="K489" s="25">
        <v>399989995.69</v>
      </c>
      <c r="L489" s="25">
        <v>399989995.69</v>
      </c>
      <c r="M489" s="25">
        <v>399989995.69</v>
      </c>
      <c r="N489" s="25">
        <v>399989995.69</v>
      </c>
      <c r="O489" s="25">
        <v>399989995.69</v>
      </c>
      <c r="P489" s="25">
        <v>399989995.69</v>
      </c>
      <c r="Q489" s="25">
        <v>399989995.69</v>
      </c>
      <c r="R489" s="25">
        <v>399989995.69</v>
      </c>
      <c r="S489" s="25">
        <v>0</v>
      </c>
      <c r="T489" s="25">
        <v>0</v>
      </c>
      <c r="U489" s="25">
        <v>0</v>
      </c>
      <c r="V489" s="25">
        <v>0</v>
      </c>
      <c r="W489" s="25">
        <v>10004.31</v>
      </c>
      <c r="X489" s="25">
        <v>2.5010775000000002E-3</v>
      </c>
      <c r="Y489" s="25">
        <v>10004.31</v>
      </c>
      <c r="Z489" s="25">
        <v>2.5010775000000002E-3</v>
      </c>
      <c r="AA489" s="25">
        <v>10004.31</v>
      </c>
      <c r="AB489" s="25">
        <v>2.5010775000000002E-3</v>
      </c>
      <c r="AC489" s="25">
        <v>0</v>
      </c>
      <c r="AD489" s="25">
        <v>0</v>
      </c>
      <c r="AE489" s="25">
        <v>0</v>
      </c>
    </row>
    <row r="490" spans="1:31" x14ac:dyDescent="0.2">
      <c r="A490" s="38" t="s">
        <v>749</v>
      </c>
      <c r="B490" s="104" t="s">
        <v>750</v>
      </c>
      <c r="C490" s="25">
        <v>9044471722</v>
      </c>
      <c r="D490" s="25">
        <v>7787079893</v>
      </c>
      <c r="E490" s="25">
        <v>1800000000</v>
      </c>
      <c r="F490" s="25">
        <v>247159383</v>
      </c>
      <c r="G490" s="25">
        <v>253759383</v>
      </c>
      <c r="H490" s="25">
        <v>15024951615</v>
      </c>
      <c r="I490" s="25">
        <v>15024951615</v>
      </c>
      <c r="J490" s="25">
        <v>15024951615</v>
      </c>
      <c r="K490" s="25">
        <v>7051201638.2700005</v>
      </c>
      <c r="L490" s="25">
        <v>7051201638.2700005</v>
      </c>
      <c r="M490" s="25">
        <v>7051201638.2700005</v>
      </c>
      <c r="N490" s="25">
        <v>7051201638.2700005</v>
      </c>
      <c r="O490" s="25">
        <v>6620934971.8999996</v>
      </c>
      <c r="P490" s="25">
        <v>6620934971.8999996</v>
      </c>
      <c r="Q490" s="25">
        <v>6394923995.5799999</v>
      </c>
      <c r="R490" s="25">
        <v>6394923995.5799999</v>
      </c>
      <c r="S490" s="25">
        <v>0</v>
      </c>
      <c r="T490" s="25">
        <v>0</v>
      </c>
      <c r="U490" s="25">
        <v>0</v>
      </c>
      <c r="V490" s="25">
        <v>0</v>
      </c>
      <c r="W490" s="25">
        <v>7973749976.7299995</v>
      </c>
      <c r="X490" s="25">
        <v>53.070054274048296</v>
      </c>
      <c r="Y490" s="25">
        <v>7973749976.7299995</v>
      </c>
      <c r="Z490" s="25">
        <v>53.070054274048296</v>
      </c>
      <c r="AA490" s="25">
        <v>8404016643.1000004</v>
      </c>
      <c r="AB490" s="25">
        <v>55.933735152331103</v>
      </c>
      <c r="AC490" s="25">
        <v>0</v>
      </c>
      <c r="AD490" s="25">
        <v>430266666.37</v>
      </c>
      <c r="AE490" s="25">
        <v>226010976.31999999</v>
      </c>
    </row>
    <row r="491" spans="1:31" x14ac:dyDescent="0.2">
      <c r="A491" s="38" t="s">
        <v>751</v>
      </c>
      <c r="B491" s="104" t="s">
        <v>752</v>
      </c>
      <c r="C491" s="25">
        <v>5082644704</v>
      </c>
      <c r="D491" s="25">
        <v>5441250297</v>
      </c>
      <c r="E491" s="25">
        <v>1800000000</v>
      </c>
      <c r="F491" s="25">
        <v>247159383</v>
      </c>
      <c r="G491" s="25">
        <v>253759383</v>
      </c>
      <c r="H491" s="25">
        <v>8717295001</v>
      </c>
      <c r="I491" s="25">
        <v>8717295001</v>
      </c>
      <c r="J491" s="25">
        <v>8717295001</v>
      </c>
      <c r="K491" s="25">
        <v>3805255762.27</v>
      </c>
      <c r="L491" s="25">
        <v>3805255762.27</v>
      </c>
      <c r="M491" s="25">
        <v>3805255762.27</v>
      </c>
      <c r="N491" s="25">
        <v>3805255762.27</v>
      </c>
      <c r="O491" s="25">
        <v>3547953125.9000001</v>
      </c>
      <c r="P491" s="25">
        <v>3547953125.9000001</v>
      </c>
      <c r="Q491" s="25">
        <v>3324572093.5799999</v>
      </c>
      <c r="R491" s="25">
        <v>3324572093.5799999</v>
      </c>
      <c r="S491" s="25">
        <v>0</v>
      </c>
      <c r="T491" s="25">
        <v>0</v>
      </c>
      <c r="U491" s="25">
        <v>0</v>
      </c>
      <c r="V491" s="25">
        <v>0</v>
      </c>
      <c r="W491" s="25">
        <v>4912039238.7299995</v>
      </c>
      <c r="X491" s="25">
        <v>56.348204783324597</v>
      </c>
      <c r="Y491" s="25">
        <v>4912039238.7299995</v>
      </c>
      <c r="Z491" s="25">
        <v>56.348204783324597</v>
      </c>
      <c r="AA491" s="25">
        <v>5169341875.1000004</v>
      </c>
      <c r="AB491" s="25">
        <v>59.299838705779699</v>
      </c>
      <c r="AC491" s="25">
        <v>0</v>
      </c>
      <c r="AD491" s="25">
        <v>257302636.37</v>
      </c>
      <c r="AE491" s="25">
        <v>223381032.31999999</v>
      </c>
    </row>
    <row r="492" spans="1:31" x14ac:dyDescent="0.2">
      <c r="A492" s="38" t="s">
        <v>753</v>
      </c>
      <c r="B492" s="104" t="s">
        <v>490</v>
      </c>
      <c r="C492" s="25">
        <v>5082644704</v>
      </c>
      <c r="D492" s="25">
        <v>5441250297</v>
      </c>
      <c r="E492" s="25">
        <v>1800000000</v>
      </c>
      <c r="F492" s="25">
        <v>247159383</v>
      </c>
      <c r="G492" s="25">
        <v>253759383</v>
      </c>
      <c r="H492" s="25">
        <v>8717295001</v>
      </c>
      <c r="I492" s="25">
        <v>8717295001</v>
      </c>
      <c r="J492" s="25">
        <v>8717295001</v>
      </c>
      <c r="K492" s="25">
        <v>3805255762.27</v>
      </c>
      <c r="L492" s="25">
        <v>3805255762.27</v>
      </c>
      <c r="M492" s="25">
        <v>3805255762.27</v>
      </c>
      <c r="N492" s="25">
        <v>3805255762.27</v>
      </c>
      <c r="O492" s="25">
        <v>3547953125.9000001</v>
      </c>
      <c r="P492" s="25">
        <v>3547953125.9000001</v>
      </c>
      <c r="Q492" s="25">
        <v>3324572093.5799999</v>
      </c>
      <c r="R492" s="25">
        <v>3324572093.5799999</v>
      </c>
      <c r="S492" s="25">
        <v>0</v>
      </c>
      <c r="T492" s="25">
        <v>0</v>
      </c>
      <c r="U492" s="25">
        <v>0</v>
      </c>
      <c r="V492" s="25">
        <v>0</v>
      </c>
      <c r="W492" s="25">
        <v>4912039238.7299995</v>
      </c>
      <c r="X492" s="25">
        <v>56.348204783324597</v>
      </c>
      <c r="Y492" s="25">
        <v>4912039238.7299995</v>
      </c>
      <c r="Z492" s="25">
        <v>56.348204783324597</v>
      </c>
      <c r="AA492" s="25">
        <v>5169341875.1000004</v>
      </c>
      <c r="AB492" s="25">
        <v>59.299838705779699</v>
      </c>
      <c r="AC492" s="25">
        <v>0</v>
      </c>
      <c r="AD492" s="25">
        <v>257302636.37</v>
      </c>
      <c r="AE492" s="25">
        <v>223381032.31999999</v>
      </c>
    </row>
    <row r="493" spans="1:31" x14ac:dyDescent="0.2">
      <c r="A493" s="38" t="s">
        <v>754</v>
      </c>
      <c r="B493" s="104" t="s">
        <v>492</v>
      </c>
      <c r="C493" s="25">
        <v>708900000</v>
      </c>
      <c r="D493" s="25">
        <v>0</v>
      </c>
      <c r="E493" s="25">
        <v>0</v>
      </c>
      <c r="F493" s="25">
        <v>7400000</v>
      </c>
      <c r="G493" s="25">
        <v>151668333</v>
      </c>
      <c r="H493" s="25">
        <v>564631667</v>
      </c>
      <c r="I493" s="25">
        <v>564631667</v>
      </c>
      <c r="J493" s="25">
        <v>564631667</v>
      </c>
      <c r="K493" s="25">
        <v>524079079</v>
      </c>
      <c r="L493" s="25">
        <v>524079079</v>
      </c>
      <c r="M493" s="25">
        <v>524079079</v>
      </c>
      <c r="N493" s="25">
        <v>524079079</v>
      </c>
      <c r="O493" s="25">
        <v>524079079</v>
      </c>
      <c r="P493" s="25">
        <v>524079079</v>
      </c>
      <c r="Q493" s="25">
        <v>522589633</v>
      </c>
      <c r="R493" s="25">
        <v>522589633</v>
      </c>
      <c r="S493" s="25">
        <v>0</v>
      </c>
      <c r="T493" s="25">
        <v>0</v>
      </c>
      <c r="U493" s="25">
        <v>0</v>
      </c>
      <c r="V493" s="25">
        <v>0</v>
      </c>
      <c r="W493" s="25">
        <v>40552588</v>
      </c>
      <c r="X493" s="25">
        <v>7.18213135573213</v>
      </c>
      <c r="Y493" s="25">
        <v>40552588</v>
      </c>
      <c r="Z493" s="25">
        <v>7.18213135573213</v>
      </c>
      <c r="AA493" s="25">
        <v>40552588</v>
      </c>
      <c r="AB493" s="25">
        <v>7.18213135573213</v>
      </c>
      <c r="AC493" s="25">
        <v>0</v>
      </c>
      <c r="AD493" s="25">
        <v>0</v>
      </c>
      <c r="AE493" s="25">
        <v>1489446</v>
      </c>
    </row>
    <row r="494" spans="1:31" x14ac:dyDescent="0.2">
      <c r="A494" s="38" t="s">
        <v>755</v>
      </c>
      <c r="B494" s="104" t="s">
        <v>756</v>
      </c>
      <c r="C494" s="25">
        <v>374500000</v>
      </c>
      <c r="D494" s="25">
        <v>0</v>
      </c>
      <c r="E494" s="25">
        <v>0</v>
      </c>
      <c r="F494" s="25">
        <v>0</v>
      </c>
      <c r="G494" s="25">
        <v>141668333</v>
      </c>
      <c r="H494" s="25">
        <v>232831667</v>
      </c>
      <c r="I494" s="25">
        <v>232831667</v>
      </c>
      <c r="J494" s="25">
        <v>232831667</v>
      </c>
      <c r="K494" s="25">
        <v>194735601</v>
      </c>
      <c r="L494" s="25">
        <v>194735601</v>
      </c>
      <c r="M494" s="25">
        <v>194735601</v>
      </c>
      <c r="N494" s="25">
        <v>194735601</v>
      </c>
      <c r="O494" s="25">
        <v>194735601</v>
      </c>
      <c r="P494" s="25">
        <v>194735601</v>
      </c>
      <c r="Q494" s="25">
        <v>194296979</v>
      </c>
      <c r="R494" s="25">
        <v>194296979</v>
      </c>
      <c r="S494" s="25">
        <v>0</v>
      </c>
      <c r="T494" s="25">
        <v>0</v>
      </c>
      <c r="U494" s="25">
        <v>0</v>
      </c>
      <c r="V494" s="25">
        <v>0</v>
      </c>
      <c r="W494" s="25">
        <v>38096066</v>
      </c>
      <c r="X494" s="25">
        <v>16.362063842458301</v>
      </c>
      <c r="Y494" s="25">
        <v>38096066</v>
      </c>
      <c r="Z494" s="25">
        <v>16.362063842458301</v>
      </c>
      <c r="AA494" s="25">
        <v>38096066</v>
      </c>
      <c r="AB494" s="25">
        <v>16.362063842458301</v>
      </c>
      <c r="AC494" s="25">
        <v>0</v>
      </c>
      <c r="AD494" s="25">
        <v>0</v>
      </c>
      <c r="AE494" s="25">
        <v>438622</v>
      </c>
    </row>
    <row r="495" spans="1:31" x14ac:dyDescent="0.2">
      <c r="A495" s="38" t="s">
        <v>757</v>
      </c>
      <c r="B495" s="104" t="s">
        <v>758</v>
      </c>
      <c r="C495" s="25">
        <v>374500000</v>
      </c>
      <c r="D495" s="25">
        <v>0</v>
      </c>
      <c r="E495" s="25">
        <v>0</v>
      </c>
      <c r="F495" s="25">
        <v>0</v>
      </c>
      <c r="G495" s="25">
        <v>141668333</v>
      </c>
      <c r="H495" s="25">
        <v>232831667</v>
      </c>
      <c r="I495" s="25">
        <v>232831667</v>
      </c>
      <c r="J495" s="25">
        <v>232831667</v>
      </c>
      <c r="K495" s="25">
        <v>194735601</v>
      </c>
      <c r="L495" s="25">
        <v>194735601</v>
      </c>
      <c r="M495" s="25">
        <v>194735601</v>
      </c>
      <c r="N495" s="25">
        <v>194735601</v>
      </c>
      <c r="O495" s="25">
        <v>194735601</v>
      </c>
      <c r="P495" s="25">
        <v>194735601</v>
      </c>
      <c r="Q495" s="25">
        <v>194296979</v>
      </c>
      <c r="R495" s="25">
        <v>194296979</v>
      </c>
      <c r="S495" s="25">
        <v>0</v>
      </c>
      <c r="T495" s="25">
        <v>0</v>
      </c>
      <c r="U495" s="25">
        <v>0</v>
      </c>
      <c r="V495" s="25">
        <v>0</v>
      </c>
      <c r="W495" s="25">
        <v>38096066</v>
      </c>
      <c r="X495" s="25">
        <v>16.362063842458301</v>
      </c>
      <c r="Y495" s="25">
        <v>38096066</v>
      </c>
      <c r="Z495" s="25">
        <v>16.362063842458301</v>
      </c>
      <c r="AA495" s="25">
        <v>38096066</v>
      </c>
      <c r="AB495" s="25">
        <v>16.362063842458301</v>
      </c>
      <c r="AC495" s="25">
        <v>0</v>
      </c>
      <c r="AD495" s="25">
        <v>0</v>
      </c>
      <c r="AE495" s="25">
        <v>438622</v>
      </c>
    </row>
    <row r="496" spans="1:31" x14ac:dyDescent="0.2">
      <c r="A496" s="38" t="s">
        <v>759</v>
      </c>
      <c r="B496" s="104" t="s">
        <v>760</v>
      </c>
      <c r="C496" s="25">
        <v>374500000</v>
      </c>
      <c r="D496" s="25">
        <v>0</v>
      </c>
      <c r="E496" s="25">
        <v>0</v>
      </c>
      <c r="F496" s="25">
        <v>0</v>
      </c>
      <c r="G496" s="25">
        <v>141668333</v>
      </c>
      <c r="H496" s="25">
        <v>232831667</v>
      </c>
      <c r="I496" s="25">
        <v>232831667</v>
      </c>
      <c r="J496" s="25">
        <v>232831667</v>
      </c>
      <c r="K496" s="25">
        <v>194735601</v>
      </c>
      <c r="L496" s="25">
        <v>194735601</v>
      </c>
      <c r="M496" s="25">
        <v>194735601</v>
      </c>
      <c r="N496" s="25">
        <v>194735601</v>
      </c>
      <c r="O496" s="25">
        <v>194735601</v>
      </c>
      <c r="P496" s="25">
        <v>194735601</v>
      </c>
      <c r="Q496" s="25">
        <v>194296979</v>
      </c>
      <c r="R496" s="25">
        <v>194296979</v>
      </c>
      <c r="S496" s="25">
        <v>0</v>
      </c>
      <c r="T496" s="25">
        <v>0</v>
      </c>
      <c r="U496" s="25">
        <v>0</v>
      </c>
      <c r="V496" s="25">
        <v>0</v>
      </c>
      <c r="W496" s="25">
        <v>38096066</v>
      </c>
      <c r="X496" s="25">
        <v>16.362063842458301</v>
      </c>
      <c r="Y496" s="25">
        <v>38096066</v>
      </c>
      <c r="Z496" s="25">
        <v>16.362063842458301</v>
      </c>
      <c r="AA496" s="25">
        <v>38096066</v>
      </c>
      <c r="AB496" s="25">
        <v>16.362063842458301</v>
      </c>
      <c r="AC496" s="25">
        <v>0</v>
      </c>
      <c r="AD496" s="25">
        <v>0</v>
      </c>
      <c r="AE496" s="25">
        <v>438622</v>
      </c>
    </row>
    <row r="497" spans="1:31" x14ac:dyDescent="0.2">
      <c r="A497" s="38" t="s">
        <v>761</v>
      </c>
      <c r="B497" s="104" t="s">
        <v>762</v>
      </c>
      <c r="C497" s="25">
        <v>374500000</v>
      </c>
      <c r="D497" s="25">
        <v>0</v>
      </c>
      <c r="E497" s="25">
        <v>0</v>
      </c>
      <c r="F497" s="25">
        <v>0</v>
      </c>
      <c r="G497" s="25">
        <v>141668333</v>
      </c>
      <c r="H497" s="25">
        <v>232831667</v>
      </c>
      <c r="I497" s="25">
        <v>232831667</v>
      </c>
      <c r="J497" s="25">
        <v>232831667</v>
      </c>
      <c r="K497" s="25">
        <v>194735601</v>
      </c>
      <c r="L497" s="25">
        <v>194735601</v>
      </c>
      <c r="M497" s="25">
        <v>194735601</v>
      </c>
      <c r="N497" s="25">
        <v>194735601</v>
      </c>
      <c r="O497" s="25">
        <v>194735601</v>
      </c>
      <c r="P497" s="25">
        <v>194735601</v>
      </c>
      <c r="Q497" s="25">
        <v>194296979</v>
      </c>
      <c r="R497" s="25">
        <v>194296979</v>
      </c>
      <c r="S497" s="25">
        <v>0</v>
      </c>
      <c r="T497" s="25">
        <v>0</v>
      </c>
      <c r="U497" s="25">
        <v>0</v>
      </c>
      <c r="V497" s="25">
        <v>0</v>
      </c>
      <c r="W497" s="25">
        <v>38096066</v>
      </c>
      <c r="X497" s="25">
        <v>16.362063842458301</v>
      </c>
      <c r="Y497" s="25">
        <v>38096066</v>
      </c>
      <c r="Z497" s="25">
        <v>16.362063842458301</v>
      </c>
      <c r="AA497" s="25">
        <v>38096066</v>
      </c>
      <c r="AB497" s="25">
        <v>16.362063842458301</v>
      </c>
      <c r="AC497" s="25">
        <v>0</v>
      </c>
      <c r="AD497" s="25">
        <v>0</v>
      </c>
      <c r="AE497" s="25">
        <v>438622</v>
      </c>
    </row>
    <row r="498" spans="1:31" x14ac:dyDescent="0.2">
      <c r="A498" s="38" t="s">
        <v>763</v>
      </c>
      <c r="B498" s="104" t="s">
        <v>502</v>
      </c>
      <c r="C498" s="25">
        <v>133600000</v>
      </c>
      <c r="D498" s="25">
        <v>0</v>
      </c>
      <c r="E498" s="25">
        <v>0</v>
      </c>
      <c r="F498" s="25">
        <v>0</v>
      </c>
      <c r="G498" s="25">
        <v>19193133</v>
      </c>
      <c r="H498" s="25">
        <v>114406867</v>
      </c>
      <c r="I498" s="25">
        <v>114406867</v>
      </c>
      <c r="J498" s="25">
        <v>114406867</v>
      </c>
      <c r="K498" s="25">
        <v>98050534</v>
      </c>
      <c r="L498" s="25">
        <v>98050534</v>
      </c>
      <c r="M498" s="25">
        <v>98050534</v>
      </c>
      <c r="N498" s="25">
        <v>98050534</v>
      </c>
      <c r="O498" s="25">
        <v>98050534</v>
      </c>
      <c r="P498" s="25">
        <v>98050534</v>
      </c>
      <c r="Q498" s="25">
        <v>97611912</v>
      </c>
      <c r="R498" s="25">
        <v>97611912</v>
      </c>
      <c r="S498" s="25">
        <v>0</v>
      </c>
      <c r="T498" s="25">
        <v>0</v>
      </c>
      <c r="U498" s="25">
        <v>0</v>
      </c>
      <c r="V498" s="25">
        <v>0</v>
      </c>
      <c r="W498" s="25">
        <v>16356333</v>
      </c>
      <c r="X498" s="25">
        <v>14.296635708064601</v>
      </c>
      <c r="Y498" s="25">
        <v>16356333</v>
      </c>
      <c r="Z498" s="25">
        <v>14.296635708064601</v>
      </c>
      <c r="AA498" s="25">
        <v>16356333</v>
      </c>
      <c r="AB498" s="25">
        <v>14.296635708064601</v>
      </c>
      <c r="AC498" s="25">
        <v>0</v>
      </c>
      <c r="AD498" s="25">
        <v>0</v>
      </c>
      <c r="AE498" s="25">
        <v>438622</v>
      </c>
    </row>
    <row r="499" spans="1:31" ht="38.25" x14ac:dyDescent="0.2">
      <c r="A499" s="38" t="s">
        <v>764</v>
      </c>
      <c r="B499" s="104" t="s">
        <v>765</v>
      </c>
      <c r="C499" s="25">
        <v>68400000</v>
      </c>
      <c r="D499" s="25">
        <v>0</v>
      </c>
      <c r="E499" s="25">
        <v>0</v>
      </c>
      <c r="F499" s="25">
        <v>0</v>
      </c>
      <c r="G499" s="25">
        <v>0</v>
      </c>
      <c r="H499" s="25">
        <v>68400000</v>
      </c>
      <c r="I499" s="25">
        <v>68400000</v>
      </c>
      <c r="J499" s="25">
        <v>68400000</v>
      </c>
      <c r="K499" s="25">
        <v>67021400</v>
      </c>
      <c r="L499" s="25">
        <v>67021400</v>
      </c>
      <c r="M499" s="25">
        <v>67021400</v>
      </c>
      <c r="N499" s="25">
        <v>67021400</v>
      </c>
      <c r="O499" s="25">
        <v>67021400</v>
      </c>
      <c r="P499" s="25">
        <v>67021400</v>
      </c>
      <c r="Q499" s="25">
        <v>66582778</v>
      </c>
      <c r="R499" s="25">
        <v>66582778</v>
      </c>
      <c r="S499" s="25">
        <v>0</v>
      </c>
      <c r="T499" s="25">
        <v>0</v>
      </c>
      <c r="U499" s="25">
        <v>0</v>
      </c>
      <c r="V499" s="25">
        <v>0</v>
      </c>
      <c r="W499" s="25">
        <v>1378600</v>
      </c>
      <c r="X499" s="25">
        <v>2.0154970760233897</v>
      </c>
      <c r="Y499" s="25">
        <v>1378600</v>
      </c>
      <c r="Z499" s="25">
        <v>2.0154970760233897</v>
      </c>
      <c r="AA499" s="25">
        <v>1378600</v>
      </c>
      <c r="AB499" s="25">
        <v>2.0154970760233897</v>
      </c>
      <c r="AC499" s="25">
        <v>0</v>
      </c>
      <c r="AD499" s="25">
        <v>0</v>
      </c>
      <c r="AE499" s="25">
        <v>438622</v>
      </c>
    </row>
    <row r="500" spans="1:31" ht="25.5" x14ac:dyDescent="0.2">
      <c r="A500" s="38" t="s">
        <v>766</v>
      </c>
      <c r="B500" s="104" t="s">
        <v>767</v>
      </c>
      <c r="C500" s="25">
        <v>28400000</v>
      </c>
      <c r="D500" s="25">
        <v>0</v>
      </c>
      <c r="E500" s="25">
        <v>0</v>
      </c>
      <c r="F500" s="25">
        <v>0</v>
      </c>
      <c r="G500" s="25">
        <v>0</v>
      </c>
      <c r="H500" s="25">
        <v>28400000</v>
      </c>
      <c r="I500" s="25">
        <v>28400000</v>
      </c>
      <c r="J500" s="25">
        <v>28400000</v>
      </c>
      <c r="K500" s="25">
        <v>13436667</v>
      </c>
      <c r="L500" s="25">
        <v>13436667</v>
      </c>
      <c r="M500" s="25">
        <v>13436667</v>
      </c>
      <c r="N500" s="25">
        <v>13436667</v>
      </c>
      <c r="O500" s="25">
        <v>13436667</v>
      </c>
      <c r="P500" s="25">
        <v>13436667</v>
      </c>
      <c r="Q500" s="25">
        <v>13436667</v>
      </c>
      <c r="R500" s="25">
        <v>13436667</v>
      </c>
      <c r="S500" s="25">
        <v>0</v>
      </c>
      <c r="T500" s="25">
        <v>0</v>
      </c>
      <c r="U500" s="25">
        <v>0</v>
      </c>
      <c r="V500" s="25">
        <v>0</v>
      </c>
      <c r="W500" s="25">
        <v>14963333</v>
      </c>
      <c r="X500" s="25">
        <v>52.687792253521096</v>
      </c>
      <c r="Y500" s="25">
        <v>14963333</v>
      </c>
      <c r="Z500" s="25">
        <v>52.687792253521096</v>
      </c>
      <c r="AA500" s="25">
        <v>14963333</v>
      </c>
      <c r="AB500" s="25">
        <v>52.687792253521096</v>
      </c>
      <c r="AC500" s="25">
        <v>0</v>
      </c>
      <c r="AD500" s="25">
        <v>0</v>
      </c>
      <c r="AE500" s="25">
        <v>0</v>
      </c>
    </row>
    <row r="501" spans="1:31" ht="25.5" x14ac:dyDescent="0.2">
      <c r="A501" s="38" t="s">
        <v>768</v>
      </c>
      <c r="B501" s="104" t="s">
        <v>769</v>
      </c>
      <c r="C501" s="25">
        <v>18400000</v>
      </c>
      <c r="D501" s="25">
        <v>0</v>
      </c>
      <c r="E501" s="25">
        <v>0</v>
      </c>
      <c r="F501" s="25">
        <v>0</v>
      </c>
      <c r="G501" s="25">
        <v>6687000</v>
      </c>
      <c r="H501" s="25">
        <v>11713000</v>
      </c>
      <c r="I501" s="25">
        <v>11713000</v>
      </c>
      <c r="J501" s="25">
        <v>11713000</v>
      </c>
      <c r="K501" s="25">
        <v>11713000</v>
      </c>
      <c r="L501" s="25">
        <v>11713000</v>
      </c>
      <c r="M501" s="25">
        <v>11713000</v>
      </c>
      <c r="N501" s="25">
        <v>11713000</v>
      </c>
      <c r="O501" s="25">
        <v>11713000</v>
      </c>
      <c r="P501" s="25">
        <v>11713000</v>
      </c>
      <c r="Q501" s="25">
        <v>11713000</v>
      </c>
      <c r="R501" s="25">
        <v>11713000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25">
        <v>0</v>
      </c>
      <c r="AA501" s="25">
        <v>0</v>
      </c>
      <c r="AB501" s="25">
        <v>0</v>
      </c>
      <c r="AC501" s="25">
        <v>0</v>
      </c>
      <c r="AD501" s="25">
        <v>0</v>
      </c>
      <c r="AE501" s="25">
        <v>0</v>
      </c>
    </row>
    <row r="502" spans="1:31" ht="25.5" x14ac:dyDescent="0.2">
      <c r="A502" s="38" t="s">
        <v>770</v>
      </c>
      <c r="B502" s="104" t="s">
        <v>771</v>
      </c>
      <c r="C502" s="25">
        <v>18400000</v>
      </c>
      <c r="D502" s="25">
        <v>0</v>
      </c>
      <c r="E502" s="25">
        <v>0</v>
      </c>
      <c r="F502" s="25">
        <v>0</v>
      </c>
      <c r="G502" s="25">
        <v>12506133</v>
      </c>
      <c r="H502" s="25">
        <v>5893867</v>
      </c>
      <c r="I502" s="25">
        <v>5893867</v>
      </c>
      <c r="J502" s="25">
        <v>5893867</v>
      </c>
      <c r="K502" s="25">
        <v>5879467</v>
      </c>
      <c r="L502" s="25">
        <v>5879467</v>
      </c>
      <c r="M502" s="25">
        <v>5879467</v>
      </c>
      <c r="N502" s="25">
        <v>5879467</v>
      </c>
      <c r="O502" s="25">
        <v>5879467</v>
      </c>
      <c r="P502" s="25">
        <v>5879467</v>
      </c>
      <c r="Q502" s="25">
        <v>5879467</v>
      </c>
      <c r="R502" s="25">
        <v>5879467</v>
      </c>
      <c r="S502" s="25">
        <v>0</v>
      </c>
      <c r="T502" s="25">
        <v>0</v>
      </c>
      <c r="U502" s="25">
        <v>0</v>
      </c>
      <c r="V502" s="25">
        <v>0</v>
      </c>
      <c r="W502" s="25">
        <v>14400</v>
      </c>
      <c r="X502" s="25">
        <v>0.24432176701646</v>
      </c>
      <c r="Y502" s="25">
        <v>14400</v>
      </c>
      <c r="Z502" s="25">
        <v>0.24432176701646</v>
      </c>
      <c r="AA502" s="25">
        <v>14400</v>
      </c>
      <c r="AB502" s="25">
        <v>0.24432176701646</v>
      </c>
      <c r="AC502" s="25">
        <v>0</v>
      </c>
      <c r="AD502" s="25">
        <v>0</v>
      </c>
      <c r="AE502" s="25">
        <v>0</v>
      </c>
    </row>
    <row r="503" spans="1:31" x14ac:dyDescent="0.2">
      <c r="A503" s="38" t="s">
        <v>772</v>
      </c>
      <c r="B503" s="104" t="s">
        <v>532</v>
      </c>
      <c r="C503" s="25">
        <v>240900000</v>
      </c>
      <c r="D503" s="25">
        <v>0</v>
      </c>
      <c r="E503" s="25">
        <v>0</v>
      </c>
      <c r="F503" s="25">
        <v>0</v>
      </c>
      <c r="G503" s="25">
        <v>122475200</v>
      </c>
      <c r="H503" s="25">
        <v>118424800</v>
      </c>
      <c r="I503" s="25">
        <v>118424800</v>
      </c>
      <c r="J503" s="25">
        <v>118424800</v>
      </c>
      <c r="K503" s="25">
        <v>96685067</v>
      </c>
      <c r="L503" s="25">
        <v>96685067</v>
      </c>
      <c r="M503" s="25">
        <v>96685067</v>
      </c>
      <c r="N503" s="25">
        <v>96685067</v>
      </c>
      <c r="O503" s="25">
        <v>96685067</v>
      </c>
      <c r="P503" s="25">
        <v>96685067</v>
      </c>
      <c r="Q503" s="25">
        <v>96685067</v>
      </c>
      <c r="R503" s="25">
        <v>96685067</v>
      </c>
      <c r="S503" s="25">
        <v>0</v>
      </c>
      <c r="T503" s="25">
        <v>0</v>
      </c>
      <c r="U503" s="25">
        <v>0</v>
      </c>
      <c r="V503" s="25">
        <v>0</v>
      </c>
      <c r="W503" s="25">
        <v>21739733</v>
      </c>
      <c r="X503" s="25">
        <v>18.357415845329701</v>
      </c>
      <c r="Y503" s="25">
        <v>21739733</v>
      </c>
      <c r="Z503" s="25">
        <v>18.357415845329701</v>
      </c>
      <c r="AA503" s="25">
        <v>21739733</v>
      </c>
      <c r="AB503" s="25">
        <v>18.357415845329701</v>
      </c>
      <c r="AC503" s="25">
        <v>0</v>
      </c>
      <c r="AD503" s="25">
        <v>0</v>
      </c>
      <c r="AE503" s="25">
        <v>0</v>
      </c>
    </row>
    <row r="504" spans="1:31" ht="38.25" x14ac:dyDescent="0.2">
      <c r="A504" s="38" t="s">
        <v>773</v>
      </c>
      <c r="B504" s="104" t="s">
        <v>765</v>
      </c>
      <c r="C504" s="25">
        <v>112900000</v>
      </c>
      <c r="D504" s="25">
        <v>0</v>
      </c>
      <c r="E504" s="25">
        <v>0</v>
      </c>
      <c r="F504" s="25">
        <v>0</v>
      </c>
      <c r="G504" s="25">
        <v>78000000</v>
      </c>
      <c r="H504" s="25">
        <v>34900000</v>
      </c>
      <c r="I504" s="25">
        <v>34900000</v>
      </c>
      <c r="J504" s="25">
        <v>34900000</v>
      </c>
      <c r="K504" s="25">
        <v>34057867</v>
      </c>
      <c r="L504" s="25">
        <v>34057867</v>
      </c>
      <c r="M504" s="25">
        <v>34057867</v>
      </c>
      <c r="N504" s="25">
        <v>34057867</v>
      </c>
      <c r="O504" s="25">
        <v>34057867</v>
      </c>
      <c r="P504" s="25">
        <v>34057867</v>
      </c>
      <c r="Q504" s="25">
        <v>34057867</v>
      </c>
      <c r="R504" s="25">
        <v>34057867</v>
      </c>
      <c r="S504" s="25">
        <v>0</v>
      </c>
      <c r="T504" s="25">
        <v>0</v>
      </c>
      <c r="U504" s="25">
        <v>0</v>
      </c>
      <c r="V504" s="25">
        <v>0</v>
      </c>
      <c r="W504" s="25">
        <v>842133</v>
      </c>
      <c r="X504" s="25">
        <v>2.4129885386819501</v>
      </c>
      <c r="Y504" s="25">
        <v>842133</v>
      </c>
      <c r="Z504" s="25">
        <v>2.4129885386819501</v>
      </c>
      <c r="AA504" s="25">
        <v>842133</v>
      </c>
      <c r="AB504" s="25">
        <v>2.4129885386819501</v>
      </c>
      <c r="AC504" s="25">
        <v>0</v>
      </c>
      <c r="AD504" s="25">
        <v>0</v>
      </c>
      <c r="AE504" s="25">
        <v>0</v>
      </c>
    </row>
    <row r="505" spans="1:31" ht="25.5" x14ac:dyDescent="0.2">
      <c r="A505" s="38" t="s">
        <v>774</v>
      </c>
      <c r="B505" s="104" t="s">
        <v>767</v>
      </c>
      <c r="C505" s="25">
        <v>64400000</v>
      </c>
      <c r="D505" s="25">
        <v>0</v>
      </c>
      <c r="E505" s="25">
        <v>0</v>
      </c>
      <c r="F505" s="25">
        <v>0</v>
      </c>
      <c r="G505" s="25">
        <v>7000000</v>
      </c>
      <c r="H505" s="25">
        <v>57400000</v>
      </c>
      <c r="I505" s="25">
        <v>57400000</v>
      </c>
      <c r="J505" s="25">
        <v>57400000</v>
      </c>
      <c r="K505" s="25">
        <v>36530000</v>
      </c>
      <c r="L505" s="25">
        <v>36530000</v>
      </c>
      <c r="M505" s="25">
        <v>36530000</v>
      </c>
      <c r="N505" s="25">
        <v>36530000</v>
      </c>
      <c r="O505" s="25">
        <v>36530000</v>
      </c>
      <c r="P505" s="25">
        <v>36530000</v>
      </c>
      <c r="Q505" s="25">
        <v>36530000</v>
      </c>
      <c r="R505" s="25">
        <v>36530000</v>
      </c>
      <c r="S505" s="25">
        <v>0</v>
      </c>
      <c r="T505" s="25">
        <v>0</v>
      </c>
      <c r="U505" s="25">
        <v>0</v>
      </c>
      <c r="V505" s="25">
        <v>0</v>
      </c>
      <c r="W505" s="25">
        <v>20870000</v>
      </c>
      <c r="X505" s="25">
        <v>36.358885017421599</v>
      </c>
      <c r="Y505" s="25">
        <v>20870000</v>
      </c>
      <c r="Z505" s="25">
        <v>36.358885017421599</v>
      </c>
      <c r="AA505" s="25">
        <v>20870000</v>
      </c>
      <c r="AB505" s="25">
        <v>36.358885017421599</v>
      </c>
      <c r="AC505" s="25">
        <v>0</v>
      </c>
      <c r="AD505" s="25">
        <v>0</v>
      </c>
      <c r="AE505" s="25">
        <v>0</v>
      </c>
    </row>
    <row r="506" spans="1:31" ht="25.5" x14ac:dyDescent="0.2">
      <c r="A506" s="38" t="s">
        <v>775</v>
      </c>
      <c r="B506" s="104" t="s">
        <v>769</v>
      </c>
      <c r="C506" s="25">
        <v>31800000</v>
      </c>
      <c r="D506" s="25">
        <v>0</v>
      </c>
      <c r="E506" s="25">
        <v>0</v>
      </c>
      <c r="F506" s="25">
        <v>0</v>
      </c>
      <c r="G506" s="25">
        <v>27475200</v>
      </c>
      <c r="H506" s="25">
        <v>4324800</v>
      </c>
      <c r="I506" s="25">
        <v>4324800</v>
      </c>
      <c r="J506" s="25">
        <v>4324800</v>
      </c>
      <c r="K506" s="25">
        <v>4324800</v>
      </c>
      <c r="L506" s="25">
        <v>4324800</v>
      </c>
      <c r="M506" s="25">
        <v>4324800</v>
      </c>
      <c r="N506" s="25">
        <v>4324800</v>
      </c>
      <c r="O506" s="25">
        <v>4324800</v>
      </c>
      <c r="P506" s="25">
        <v>4324800</v>
      </c>
      <c r="Q506" s="25">
        <v>4324800</v>
      </c>
      <c r="R506" s="25">
        <v>4324800</v>
      </c>
      <c r="S506" s="25">
        <v>0</v>
      </c>
      <c r="T506" s="25">
        <v>0</v>
      </c>
      <c r="U506" s="25">
        <v>0</v>
      </c>
      <c r="V506" s="25">
        <v>0</v>
      </c>
      <c r="W506" s="25">
        <v>0</v>
      </c>
      <c r="X506" s="25">
        <v>0</v>
      </c>
      <c r="Y506" s="25">
        <v>0</v>
      </c>
      <c r="Z506" s="25">
        <v>0</v>
      </c>
      <c r="AA506" s="25">
        <v>0</v>
      </c>
      <c r="AB506" s="25">
        <v>0</v>
      </c>
      <c r="AC506" s="25">
        <v>0</v>
      </c>
      <c r="AD506" s="25">
        <v>0</v>
      </c>
      <c r="AE506" s="25">
        <v>0</v>
      </c>
    </row>
    <row r="507" spans="1:31" ht="25.5" x14ac:dyDescent="0.2">
      <c r="A507" s="38" t="s">
        <v>776</v>
      </c>
      <c r="B507" s="104" t="s">
        <v>771</v>
      </c>
      <c r="C507" s="25">
        <v>31800000</v>
      </c>
      <c r="D507" s="25">
        <v>0</v>
      </c>
      <c r="E507" s="25">
        <v>0</v>
      </c>
      <c r="F507" s="25">
        <v>0</v>
      </c>
      <c r="G507" s="25">
        <v>10000000</v>
      </c>
      <c r="H507" s="25">
        <v>21800000</v>
      </c>
      <c r="I507" s="25">
        <v>21800000</v>
      </c>
      <c r="J507" s="25">
        <v>21800000</v>
      </c>
      <c r="K507" s="25">
        <v>21772400</v>
      </c>
      <c r="L507" s="25">
        <v>21772400</v>
      </c>
      <c r="M507" s="25">
        <v>21772400</v>
      </c>
      <c r="N507" s="25">
        <v>21772400</v>
      </c>
      <c r="O507" s="25">
        <v>21772400</v>
      </c>
      <c r="P507" s="25">
        <v>21772400</v>
      </c>
      <c r="Q507" s="25">
        <v>21772400</v>
      </c>
      <c r="R507" s="25">
        <v>21772400</v>
      </c>
      <c r="S507" s="25">
        <v>0</v>
      </c>
      <c r="T507" s="25">
        <v>0</v>
      </c>
      <c r="U507" s="25">
        <v>0</v>
      </c>
      <c r="V507" s="25">
        <v>0</v>
      </c>
      <c r="W507" s="25">
        <v>27600</v>
      </c>
      <c r="X507" s="25">
        <v>0.12660550458715603</v>
      </c>
      <c r="Y507" s="25">
        <v>27600</v>
      </c>
      <c r="Z507" s="25">
        <v>0.12660550458715603</v>
      </c>
      <c r="AA507" s="25">
        <v>27600</v>
      </c>
      <c r="AB507" s="25">
        <v>0.12660550458715603</v>
      </c>
      <c r="AC507" s="25">
        <v>0</v>
      </c>
      <c r="AD507" s="25">
        <v>0</v>
      </c>
      <c r="AE507" s="25">
        <v>0</v>
      </c>
    </row>
    <row r="508" spans="1:31" x14ac:dyDescent="0.2">
      <c r="A508" s="38" t="s">
        <v>777</v>
      </c>
      <c r="B508" s="104" t="s">
        <v>650</v>
      </c>
      <c r="C508" s="25">
        <v>334400000</v>
      </c>
      <c r="D508" s="25">
        <v>0</v>
      </c>
      <c r="E508" s="25">
        <v>0</v>
      </c>
      <c r="F508" s="25">
        <v>7400000</v>
      </c>
      <c r="G508" s="25">
        <v>10000000</v>
      </c>
      <c r="H508" s="25">
        <v>331800000</v>
      </c>
      <c r="I508" s="25">
        <v>331800000</v>
      </c>
      <c r="J508" s="25">
        <v>331800000</v>
      </c>
      <c r="K508" s="25">
        <v>329343478</v>
      </c>
      <c r="L508" s="25">
        <v>329343478</v>
      </c>
      <c r="M508" s="25">
        <v>329343478</v>
      </c>
      <c r="N508" s="25">
        <v>329343478</v>
      </c>
      <c r="O508" s="25">
        <v>329343478</v>
      </c>
      <c r="P508" s="25">
        <v>329343478</v>
      </c>
      <c r="Q508" s="25">
        <v>328292654</v>
      </c>
      <c r="R508" s="25">
        <v>328292654</v>
      </c>
      <c r="S508" s="25">
        <v>0</v>
      </c>
      <c r="T508" s="25">
        <v>0</v>
      </c>
      <c r="U508" s="25">
        <v>0</v>
      </c>
      <c r="V508" s="25">
        <v>0</v>
      </c>
      <c r="W508" s="25">
        <v>2456522</v>
      </c>
      <c r="X508" s="25">
        <v>0.74036226642555814</v>
      </c>
      <c r="Y508" s="25">
        <v>2456522</v>
      </c>
      <c r="Z508" s="25">
        <v>0.74036226642555814</v>
      </c>
      <c r="AA508" s="25">
        <v>2456522</v>
      </c>
      <c r="AB508" s="25">
        <v>0.74036226642555814</v>
      </c>
      <c r="AC508" s="25">
        <v>0</v>
      </c>
      <c r="AD508" s="25">
        <v>0</v>
      </c>
      <c r="AE508" s="25">
        <v>1050824</v>
      </c>
    </row>
    <row r="509" spans="1:31" x14ac:dyDescent="0.2">
      <c r="A509" s="38" t="s">
        <v>778</v>
      </c>
      <c r="B509" s="104" t="s">
        <v>652</v>
      </c>
      <c r="C509" s="25">
        <v>334400000</v>
      </c>
      <c r="D509" s="25">
        <v>0</v>
      </c>
      <c r="E509" s="25">
        <v>0</v>
      </c>
      <c r="F509" s="25">
        <v>7400000</v>
      </c>
      <c r="G509" s="25">
        <v>10000000</v>
      </c>
      <c r="H509" s="25">
        <v>331800000</v>
      </c>
      <c r="I509" s="25">
        <v>331800000</v>
      </c>
      <c r="J509" s="25">
        <v>331800000</v>
      </c>
      <c r="K509" s="25">
        <v>329343478</v>
      </c>
      <c r="L509" s="25">
        <v>329343478</v>
      </c>
      <c r="M509" s="25">
        <v>329343478</v>
      </c>
      <c r="N509" s="25">
        <v>329343478</v>
      </c>
      <c r="O509" s="25">
        <v>329343478</v>
      </c>
      <c r="P509" s="25">
        <v>329343478</v>
      </c>
      <c r="Q509" s="25">
        <v>328292654</v>
      </c>
      <c r="R509" s="25">
        <v>328292654</v>
      </c>
      <c r="S509" s="25">
        <v>0</v>
      </c>
      <c r="T509" s="25">
        <v>0</v>
      </c>
      <c r="U509" s="25">
        <v>0</v>
      </c>
      <c r="V509" s="25">
        <v>0</v>
      </c>
      <c r="W509" s="25">
        <v>2456522</v>
      </c>
      <c r="X509" s="25">
        <v>0.74036226642555814</v>
      </c>
      <c r="Y509" s="25">
        <v>2456522</v>
      </c>
      <c r="Z509" s="25">
        <v>0.74036226642555814</v>
      </c>
      <c r="AA509" s="25">
        <v>2456522</v>
      </c>
      <c r="AB509" s="25">
        <v>0.74036226642555814</v>
      </c>
      <c r="AC509" s="25">
        <v>0</v>
      </c>
      <c r="AD509" s="25">
        <v>0</v>
      </c>
      <c r="AE509" s="25">
        <v>1050824</v>
      </c>
    </row>
    <row r="510" spans="1:31" x14ac:dyDescent="0.2">
      <c r="A510" s="38" t="s">
        <v>779</v>
      </c>
      <c r="B510" s="104" t="s">
        <v>780</v>
      </c>
      <c r="C510" s="25">
        <v>334400000</v>
      </c>
      <c r="D510" s="25">
        <v>0</v>
      </c>
      <c r="E510" s="25">
        <v>0</v>
      </c>
      <c r="F510" s="25">
        <v>7400000</v>
      </c>
      <c r="G510" s="25">
        <v>10000000</v>
      </c>
      <c r="H510" s="25">
        <v>331800000</v>
      </c>
      <c r="I510" s="25">
        <v>331800000</v>
      </c>
      <c r="J510" s="25">
        <v>331800000</v>
      </c>
      <c r="K510" s="25">
        <v>329343478</v>
      </c>
      <c r="L510" s="25">
        <v>329343478</v>
      </c>
      <c r="M510" s="25">
        <v>329343478</v>
      </c>
      <c r="N510" s="25">
        <v>329343478</v>
      </c>
      <c r="O510" s="25">
        <v>329343478</v>
      </c>
      <c r="P510" s="25">
        <v>329343478</v>
      </c>
      <c r="Q510" s="25">
        <v>328292654</v>
      </c>
      <c r="R510" s="25">
        <v>328292654</v>
      </c>
      <c r="S510" s="25">
        <v>0</v>
      </c>
      <c r="T510" s="25">
        <v>0</v>
      </c>
      <c r="U510" s="25">
        <v>0</v>
      </c>
      <c r="V510" s="25">
        <v>0</v>
      </c>
      <c r="W510" s="25">
        <v>2456522</v>
      </c>
      <c r="X510" s="25">
        <v>0.74036226642555814</v>
      </c>
      <c r="Y510" s="25">
        <v>2456522</v>
      </c>
      <c r="Z510" s="25">
        <v>0.74036226642555814</v>
      </c>
      <c r="AA510" s="25">
        <v>2456522</v>
      </c>
      <c r="AB510" s="25">
        <v>0.74036226642555814</v>
      </c>
      <c r="AC510" s="25">
        <v>0</v>
      </c>
      <c r="AD510" s="25">
        <v>0</v>
      </c>
      <c r="AE510" s="25">
        <v>1050824</v>
      </c>
    </row>
    <row r="511" spans="1:31" ht="25.5" x14ac:dyDescent="0.2">
      <c r="A511" s="38" t="s">
        <v>781</v>
      </c>
      <c r="B511" s="104" t="s">
        <v>782</v>
      </c>
      <c r="C511" s="25">
        <v>334400000</v>
      </c>
      <c r="D511" s="25">
        <v>0</v>
      </c>
      <c r="E511" s="25">
        <v>0</v>
      </c>
      <c r="F511" s="25">
        <v>7400000</v>
      </c>
      <c r="G511" s="25">
        <v>10000000</v>
      </c>
      <c r="H511" s="25">
        <v>331800000</v>
      </c>
      <c r="I511" s="25">
        <v>331800000</v>
      </c>
      <c r="J511" s="25">
        <v>331800000</v>
      </c>
      <c r="K511" s="25">
        <v>329343478</v>
      </c>
      <c r="L511" s="25">
        <v>329343478</v>
      </c>
      <c r="M511" s="25">
        <v>329343478</v>
      </c>
      <c r="N511" s="25">
        <v>329343478</v>
      </c>
      <c r="O511" s="25">
        <v>329343478</v>
      </c>
      <c r="P511" s="25">
        <v>329343478</v>
      </c>
      <c r="Q511" s="25">
        <v>328292654</v>
      </c>
      <c r="R511" s="25">
        <v>328292654</v>
      </c>
      <c r="S511" s="25">
        <v>0</v>
      </c>
      <c r="T511" s="25">
        <v>0</v>
      </c>
      <c r="U511" s="25">
        <v>0</v>
      </c>
      <c r="V511" s="25">
        <v>0</v>
      </c>
      <c r="W511" s="25">
        <v>2456522</v>
      </c>
      <c r="X511" s="25">
        <v>0.74036226642555814</v>
      </c>
      <c r="Y511" s="25">
        <v>2456522</v>
      </c>
      <c r="Z511" s="25">
        <v>0.74036226642555814</v>
      </c>
      <c r="AA511" s="25">
        <v>2456522</v>
      </c>
      <c r="AB511" s="25">
        <v>0.74036226642555814</v>
      </c>
      <c r="AC511" s="25">
        <v>0</v>
      </c>
      <c r="AD511" s="25">
        <v>0</v>
      </c>
      <c r="AE511" s="25">
        <v>1050824</v>
      </c>
    </row>
    <row r="512" spans="1:31" x14ac:dyDescent="0.2">
      <c r="A512" s="38" t="s">
        <v>783</v>
      </c>
      <c r="B512" s="104" t="s">
        <v>502</v>
      </c>
      <c r="C512" s="25">
        <v>100000000</v>
      </c>
      <c r="D512" s="25">
        <v>0</v>
      </c>
      <c r="E512" s="25">
        <v>0</v>
      </c>
      <c r="F512" s="25">
        <v>7400000</v>
      </c>
      <c r="G512" s="25">
        <v>10000000</v>
      </c>
      <c r="H512" s="25">
        <v>97400000</v>
      </c>
      <c r="I512" s="25">
        <v>97400000</v>
      </c>
      <c r="J512" s="25">
        <v>97400000</v>
      </c>
      <c r="K512" s="25">
        <v>95748978</v>
      </c>
      <c r="L512" s="25">
        <v>95748978</v>
      </c>
      <c r="M512" s="25">
        <v>95748978</v>
      </c>
      <c r="N512" s="25">
        <v>95748978</v>
      </c>
      <c r="O512" s="25">
        <v>95748978</v>
      </c>
      <c r="P512" s="25">
        <v>95748978</v>
      </c>
      <c r="Q512" s="25">
        <v>94698154</v>
      </c>
      <c r="R512" s="25">
        <v>94698154</v>
      </c>
      <c r="S512" s="25">
        <v>0</v>
      </c>
      <c r="T512" s="25">
        <v>0</v>
      </c>
      <c r="U512" s="25">
        <v>0</v>
      </c>
      <c r="V512" s="25">
        <v>0</v>
      </c>
      <c r="W512" s="25">
        <v>1651022</v>
      </c>
      <c r="X512" s="25">
        <v>1.6950944558521599</v>
      </c>
      <c r="Y512" s="25">
        <v>1651022</v>
      </c>
      <c r="Z512" s="25">
        <v>1.6950944558521599</v>
      </c>
      <c r="AA512" s="25">
        <v>1651022</v>
      </c>
      <c r="AB512" s="25">
        <v>1.6950944558521599</v>
      </c>
      <c r="AC512" s="25">
        <v>0</v>
      </c>
      <c r="AD512" s="25">
        <v>0</v>
      </c>
      <c r="AE512" s="25">
        <v>1050824</v>
      </c>
    </row>
    <row r="513" spans="1:31" ht="25.5" x14ac:dyDescent="0.2">
      <c r="A513" s="38" t="s">
        <v>784</v>
      </c>
      <c r="B513" s="104" t="s">
        <v>785</v>
      </c>
      <c r="C513" s="25">
        <v>100000000</v>
      </c>
      <c r="D513" s="25">
        <v>0</v>
      </c>
      <c r="E513" s="25">
        <v>0</v>
      </c>
      <c r="F513" s="25">
        <v>7400000</v>
      </c>
      <c r="G513" s="25">
        <v>10000000</v>
      </c>
      <c r="H513" s="25">
        <v>97400000</v>
      </c>
      <c r="I513" s="25">
        <v>97400000</v>
      </c>
      <c r="J513" s="25">
        <v>97400000</v>
      </c>
      <c r="K513" s="25">
        <v>95748978</v>
      </c>
      <c r="L513" s="25">
        <v>95748978</v>
      </c>
      <c r="M513" s="25">
        <v>95748978</v>
      </c>
      <c r="N513" s="25">
        <v>95748978</v>
      </c>
      <c r="O513" s="25">
        <v>95748978</v>
      </c>
      <c r="P513" s="25">
        <v>95748978</v>
      </c>
      <c r="Q513" s="25">
        <v>94698154</v>
      </c>
      <c r="R513" s="25">
        <v>94698154</v>
      </c>
      <c r="S513" s="25">
        <v>0</v>
      </c>
      <c r="T513" s="25">
        <v>0</v>
      </c>
      <c r="U513" s="25">
        <v>0</v>
      </c>
      <c r="V513" s="25">
        <v>0</v>
      </c>
      <c r="W513" s="25">
        <v>1651022</v>
      </c>
      <c r="X513" s="25">
        <v>1.6950944558521599</v>
      </c>
      <c r="Y513" s="25">
        <v>1651022</v>
      </c>
      <c r="Z513" s="25">
        <v>1.6950944558521599</v>
      </c>
      <c r="AA513" s="25">
        <v>1651022</v>
      </c>
      <c r="AB513" s="25">
        <v>1.6950944558521599</v>
      </c>
      <c r="AC513" s="25">
        <v>0</v>
      </c>
      <c r="AD513" s="25">
        <v>0</v>
      </c>
      <c r="AE513" s="25">
        <v>1050824</v>
      </c>
    </row>
    <row r="514" spans="1:31" x14ac:dyDescent="0.2">
      <c r="A514" s="38" t="s">
        <v>786</v>
      </c>
      <c r="B514" s="104" t="s">
        <v>532</v>
      </c>
      <c r="C514" s="25">
        <v>234400000</v>
      </c>
      <c r="D514" s="25">
        <v>0</v>
      </c>
      <c r="E514" s="25">
        <v>0</v>
      </c>
      <c r="F514" s="25">
        <v>0</v>
      </c>
      <c r="G514" s="25">
        <v>0</v>
      </c>
      <c r="H514" s="25">
        <v>234400000</v>
      </c>
      <c r="I514" s="25">
        <v>234400000</v>
      </c>
      <c r="J514" s="25">
        <v>234400000</v>
      </c>
      <c r="K514" s="25">
        <v>233594500</v>
      </c>
      <c r="L514" s="25">
        <v>233594500</v>
      </c>
      <c r="M514" s="25">
        <v>233594500</v>
      </c>
      <c r="N514" s="25">
        <v>233594500</v>
      </c>
      <c r="O514" s="25">
        <v>233594500</v>
      </c>
      <c r="P514" s="25">
        <v>233594500</v>
      </c>
      <c r="Q514" s="25">
        <v>233594500</v>
      </c>
      <c r="R514" s="25">
        <v>233594500</v>
      </c>
      <c r="S514" s="25">
        <v>0</v>
      </c>
      <c r="T514" s="25">
        <v>0</v>
      </c>
      <c r="U514" s="25">
        <v>0</v>
      </c>
      <c r="V514" s="25">
        <v>0</v>
      </c>
      <c r="W514" s="25">
        <v>805500</v>
      </c>
      <c r="X514" s="25">
        <v>0.34364334470989799</v>
      </c>
      <c r="Y514" s="25">
        <v>805500</v>
      </c>
      <c r="Z514" s="25">
        <v>0.34364334470989799</v>
      </c>
      <c r="AA514" s="25">
        <v>805500</v>
      </c>
      <c r="AB514" s="25">
        <v>0.34364334470989799</v>
      </c>
      <c r="AC514" s="25">
        <v>0</v>
      </c>
      <c r="AD514" s="25">
        <v>0</v>
      </c>
      <c r="AE514" s="25">
        <v>0</v>
      </c>
    </row>
    <row r="515" spans="1:31" ht="25.5" x14ac:dyDescent="0.2">
      <c r="A515" s="38" t="s">
        <v>787</v>
      </c>
      <c r="B515" s="104" t="s">
        <v>785</v>
      </c>
      <c r="C515" s="25">
        <v>234400000</v>
      </c>
      <c r="D515" s="25">
        <v>0</v>
      </c>
      <c r="E515" s="25">
        <v>0</v>
      </c>
      <c r="F515" s="25">
        <v>0</v>
      </c>
      <c r="G515" s="25">
        <v>0</v>
      </c>
      <c r="H515" s="25">
        <v>234400000</v>
      </c>
      <c r="I515" s="25">
        <v>234400000</v>
      </c>
      <c r="J515" s="25">
        <v>234400000</v>
      </c>
      <c r="K515" s="25">
        <v>233594500</v>
      </c>
      <c r="L515" s="25">
        <v>233594500</v>
      </c>
      <c r="M515" s="25">
        <v>233594500</v>
      </c>
      <c r="N515" s="25">
        <v>233594500</v>
      </c>
      <c r="O515" s="25">
        <v>233594500</v>
      </c>
      <c r="P515" s="25">
        <v>233594500</v>
      </c>
      <c r="Q515" s="25">
        <v>233594500</v>
      </c>
      <c r="R515" s="25">
        <v>233594500</v>
      </c>
      <c r="S515" s="25">
        <v>0</v>
      </c>
      <c r="T515" s="25">
        <v>0</v>
      </c>
      <c r="U515" s="25">
        <v>0</v>
      </c>
      <c r="V515" s="25">
        <v>0</v>
      </c>
      <c r="W515" s="25">
        <v>805500</v>
      </c>
      <c r="X515" s="25">
        <v>0.34364334470989799</v>
      </c>
      <c r="Y515" s="25">
        <v>805500</v>
      </c>
      <c r="Z515" s="25">
        <v>0.34364334470989799</v>
      </c>
      <c r="AA515" s="25">
        <v>805500</v>
      </c>
      <c r="AB515" s="25">
        <v>0.34364334470989799</v>
      </c>
      <c r="AC515" s="25">
        <v>0</v>
      </c>
      <c r="AD515" s="25">
        <v>0</v>
      </c>
      <c r="AE515" s="25">
        <v>0</v>
      </c>
    </row>
    <row r="516" spans="1:31" x14ac:dyDescent="0.2">
      <c r="A516" s="38" t="s">
        <v>788</v>
      </c>
      <c r="B516" s="104" t="s">
        <v>522</v>
      </c>
      <c r="C516" s="25">
        <v>4373744704</v>
      </c>
      <c r="D516" s="25">
        <v>5441250297</v>
      </c>
      <c r="E516" s="25">
        <v>1800000000</v>
      </c>
      <c r="F516" s="25">
        <v>239759383</v>
      </c>
      <c r="G516" s="25">
        <v>102091050</v>
      </c>
      <c r="H516" s="25">
        <v>8152663334</v>
      </c>
      <c r="I516" s="25">
        <v>8152663334</v>
      </c>
      <c r="J516" s="25">
        <v>8152663334</v>
      </c>
      <c r="K516" s="25">
        <v>3281176683.27</v>
      </c>
      <c r="L516" s="25">
        <v>3281176683.27</v>
      </c>
      <c r="M516" s="25">
        <v>3281176683.27</v>
      </c>
      <c r="N516" s="25">
        <v>3281176683.27</v>
      </c>
      <c r="O516" s="25">
        <v>3023874046.9000001</v>
      </c>
      <c r="P516" s="25">
        <v>3023874046.9000001</v>
      </c>
      <c r="Q516" s="25">
        <v>2801982460.5799999</v>
      </c>
      <c r="R516" s="25">
        <v>2801982460.5799999</v>
      </c>
      <c r="S516" s="25">
        <v>0</v>
      </c>
      <c r="T516" s="25">
        <v>0</v>
      </c>
      <c r="U516" s="25">
        <v>0</v>
      </c>
      <c r="V516" s="25">
        <v>0</v>
      </c>
      <c r="W516" s="25">
        <v>4871486650.7299995</v>
      </c>
      <c r="X516" s="25">
        <v>59.753315587237296</v>
      </c>
      <c r="Y516" s="25">
        <v>4871486650.7299995</v>
      </c>
      <c r="Z516" s="25">
        <v>59.753315587237296</v>
      </c>
      <c r="AA516" s="25">
        <v>5128789287.1000004</v>
      </c>
      <c r="AB516" s="25">
        <v>62.909371784197404</v>
      </c>
      <c r="AC516" s="25">
        <v>0</v>
      </c>
      <c r="AD516" s="25">
        <v>257302636.37</v>
      </c>
      <c r="AE516" s="25">
        <v>221891586.31999999</v>
      </c>
    </row>
    <row r="517" spans="1:31" x14ac:dyDescent="0.2">
      <c r="A517" s="38" t="s">
        <v>789</v>
      </c>
      <c r="B517" s="104" t="s">
        <v>565</v>
      </c>
      <c r="C517" s="25">
        <v>80073000</v>
      </c>
      <c r="D517" s="25">
        <v>0</v>
      </c>
      <c r="E517" s="25">
        <v>0</v>
      </c>
      <c r="F517" s="25">
        <v>0</v>
      </c>
      <c r="G517" s="25">
        <v>0</v>
      </c>
      <c r="H517" s="25">
        <v>80073000</v>
      </c>
      <c r="I517" s="25">
        <v>80073000</v>
      </c>
      <c r="J517" s="25">
        <v>80073000</v>
      </c>
      <c r="K517" s="25">
        <v>74003600</v>
      </c>
      <c r="L517" s="25">
        <v>74003600</v>
      </c>
      <c r="M517" s="25">
        <v>74003600</v>
      </c>
      <c r="N517" s="25">
        <v>74003600</v>
      </c>
      <c r="O517" s="25">
        <v>74003600</v>
      </c>
      <c r="P517" s="25">
        <v>74003600</v>
      </c>
      <c r="Q517" s="25">
        <v>74003600</v>
      </c>
      <c r="R517" s="25">
        <v>74003600</v>
      </c>
      <c r="S517" s="25">
        <v>0</v>
      </c>
      <c r="T517" s="25">
        <v>0</v>
      </c>
      <c r="U517" s="25">
        <v>0</v>
      </c>
      <c r="V517" s="25">
        <v>0</v>
      </c>
      <c r="W517" s="25">
        <v>6069400</v>
      </c>
      <c r="X517" s="25">
        <v>7.5798334020206592</v>
      </c>
      <c r="Y517" s="25">
        <v>6069400</v>
      </c>
      <c r="Z517" s="25">
        <v>7.5798334020206592</v>
      </c>
      <c r="AA517" s="25">
        <v>6069400</v>
      </c>
      <c r="AB517" s="25">
        <v>7.5798334020206592</v>
      </c>
      <c r="AC517" s="25">
        <v>0</v>
      </c>
      <c r="AD517" s="25">
        <v>0</v>
      </c>
      <c r="AE517" s="25">
        <v>0</v>
      </c>
    </row>
    <row r="518" spans="1:31" x14ac:dyDescent="0.2">
      <c r="A518" s="38" t="s">
        <v>790</v>
      </c>
      <c r="B518" s="104" t="s">
        <v>791</v>
      </c>
      <c r="C518" s="25">
        <v>80073000</v>
      </c>
      <c r="D518" s="25">
        <v>0</v>
      </c>
      <c r="E518" s="25">
        <v>0</v>
      </c>
      <c r="F518" s="25">
        <v>0</v>
      </c>
      <c r="G518" s="25">
        <v>0</v>
      </c>
      <c r="H518" s="25">
        <v>80073000</v>
      </c>
      <c r="I518" s="25">
        <v>80073000</v>
      </c>
      <c r="J518" s="25">
        <v>80073000</v>
      </c>
      <c r="K518" s="25">
        <v>74003600</v>
      </c>
      <c r="L518" s="25">
        <v>74003600</v>
      </c>
      <c r="M518" s="25">
        <v>74003600</v>
      </c>
      <c r="N518" s="25">
        <v>74003600</v>
      </c>
      <c r="O518" s="25">
        <v>74003600</v>
      </c>
      <c r="P518" s="25">
        <v>74003600</v>
      </c>
      <c r="Q518" s="25">
        <v>74003600</v>
      </c>
      <c r="R518" s="25">
        <v>74003600</v>
      </c>
      <c r="S518" s="25">
        <v>0</v>
      </c>
      <c r="T518" s="25">
        <v>0</v>
      </c>
      <c r="U518" s="25">
        <v>0</v>
      </c>
      <c r="V518" s="25">
        <v>0</v>
      </c>
      <c r="W518" s="25">
        <v>6069400</v>
      </c>
      <c r="X518" s="25">
        <v>7.5798334020206592</v>
      </c>
      <c r="Y518" s="25">
        <v>6069400</v>
      </c>
      <c r="Z518" s="25">
        <v>7.5798334020206592</v>
      </c>
      <c r="AA518" s="25">
        <v>6069400</v>
      </c>
      <c r="AB518" s="25">
        <v>7.5798334020206592</v>
      </c>
      <c r="AC518" s="25">
        <v>0</v>
      </c>
      <c r="AD518" s="25">
        <v>0</v>
      </c>
      <c r="AE518" s="25">
        <v>0</v>
      </c>
    </row>
    <row r="519" spans="1:31" x14ac:dyDescent="0.2">
      <c r="A519" s="38" t="s">
        <v>792</v>
      </c>
      <c r="B519" s="104" t="s">
        <v>793</v>
      </c>
      <c r="C519" s="25">
        <v>80073000</v>
      </c>
      <c r="D519" s="25">
        <v>0</v>
      </c>
      <c r="E519" s="25">
        <v>0</v>
      </c>
      <c r="F519" s="25">
        <v>0</v>
      </c>
      <c r="G519" s="25">
        <v>0</v>
      </c>
      <c r="H519" s="25">
        <v>80073000</v>
      </c>
      <c r="I519" s="25">
        <v>80073000</v>
      </c>
      <c r="J519" s="25">
        <v>80073000</v>
      </c>
      <c r="K519" s="25">
        <v>74003600</v>
      </c>
      <c r="L519" s="25">
        <v>74003600</v>
      </c>
      <c r="M519" s="25">
        <v>74003600</v>
      </c>
      <c r="N519" s="25">
        <v>74003600</v>
      </c>
      <c r="O519" s="25">
        <v>74003600</v>
      </c>
      <c r="P519" s="25">
        <v>74003600</v>
      </c>
      <c r="Q519" s="25">
        <v>74003600</v>
      </c>
      <c r="R519" s="25">
        <v>74003600</v>
      </c>
      <c r="S519" s="25">
        <v>0</v>
      </c>
      <c r="T519" s="25">
        <v>0</v>
      </c>
      <c r="U519" s="25">
        <v>0</v>
      </c>
      <c r="V519" s="25">
        <v>0</v>
      </c>
      <c r="W519" s="25">
        <v>6069400</v>
      </c>
      <c r="X519" s="25">
        <v>7.5798334020206592</v>
      </c>
      <c r="Y519" s="25">
        <v>6069400</v>
      </c>
      <c r="Z519" s="25">
        <v>7.5798334020206592</v>
      </c>
      <c r="AA519" s="25">
        <v>6069400</v>
      </c>
      <c r="AB519" s="25">
        <v>7.5798334020206592</v>
      </c>
      <c r="AC519" s="25">
        <v>0</v>
      </c>
      <c r="AD519" s="25">
        <v>0</v>
      </c>
      <c r="AE519" s="25">
        <v>0</v>
      </c>
    </row>
    <row r="520" spans="1:31" x14ac:dyDescent="0.2">
      <c r="A520" s="38" t="s">
        <v>794</v>
      </c>
      <c r="B520" s="104" t="s">
        <v>795</v>
      </c>
      <c r="C520" s="25">
        <v>80073000</v>
      </c>
      <c r="D520" s="25">
        <v>0</v>
      </c>
      <c r="E520" s="25">
        <v>0</v>
      </c>
      <c r="F520" s="25">
        <v>0</v>
      </c>
      <c r="G520" s="25">
        <v>0</v>
      </c>
      <c r="H520" s="25">
        <v>80073000</v>
      </c>
      <c r="I520" s="25">
        <v>80073000</v>
      </c>
      <c r="J520" s="25">
        <v>80073000</v>
      </c>
      <c r="K520" s="25">
        <v>74003600</v>
      </c>
      <c r="L520" s="25">
        <v>74003600</v>
      </c>
      <c r="M520" s="25">
        <v>74003600</v>
      </c>
      <c r="N520" s="25">
        <v>74003600</v>
      </c>
      <c r="O520" s="25">
        <v>74003600</v>
      </c>
      <c r="P520" s="25">
        <v>74003600</v>
      </c>
      <c r="Q520" s="25">
        <v>74003600</v>
      </c>
      <c r="R520" s="25">
        <v>74003600</v>
      </c>
      <c r="S520" s="25">
        <v>0</v>
      </c>
      <c r="T520" s="25">
        <v>0</v>
      </c>
      <c r="U520" s="25">
        <v>0</v>
      </c>
      <c r="V520" s="25">
        <v>0</v>
      </c>
      <c r="W520" s="25">
        <v>6069400</v>
      </c>
      <c r="X520" s="25">
        <v>7.5798334020206592</v>
      </c>
      <c r="Y520" s="25">
        <v>6069400</v>
      </c>
      <c r="Z520" s="25">
        <v>7.5798334020206592</v>
      </c>
      <c r="AA520" s="25">
        <v>6069400</v>
      </c>
      <c r="AB520" s="25">
        <v>7.5798334020206592</v>
      </c>
      <c r="AC520" s="25">
        <v>0</v>
      </c>
      <c r="AD520" s="25">
        <v>0</v>
      </c>
      <c r="AE520" s="25">
        <v>0</v>
      </c>
    </row>
    <row r="521" spans="1:31" x14ac:dyDescent="0.2">
      <c r="A521" s="38" t="s">
        <v>796</v>
      </c>
      <c r="B521" s="104" t="s">
        <v>502</v>
      </c>
      <c r="C521" s="25">
        <v>18400000</v>
      </c>
      <c r="D521" s="25">
        <v>0</v>
      </c>
      <c r="E521" s="25">
        <v>0</v>
      </c>
      <c r="F521" s="25">
        <v>0</v>
      </c>
      <c r="G521" s="25">
        <v>0</v>
      </c>
      <c r="H521" s="25">
        <v>18400000</v>
      </c>
      <c r="I521" s="25">
        <v>18400000</v>
      </c>
      <c r="J521" s="25">
        <v>18400000</v>
      </c>
      <c r="K521" s="25">
        <v>12876500</v>
      </c>
      <c r="L521" s="25">
        <v>12876500</v>
      </c>
      <c r="M521" s="25">
        <v>12876500</v>
      </c>
      <c r="N521" s="25">
        <v>12876500</v>
      </c>
      <c r="O521" s="25">
        <v>12876500</v>
      </c>
      <c r="P521" s="25">
        <v>12876500</v>
      </c>
      <c r="Q521" s="25">
        <v>12876500</v>
      </c>
      <c r="R521" s="25">
        <v>12876500</v>
      </c>
      <c r="S521" s="25">
        <v>0</v>
      </c>
      <c r="T521" s="25">
        <v>0</v>
      </c>
      <c r="U521" s="25">
        <v>0</v>
      </c>
      <c r="V521" s="25">
        <v>0</v>
      </c>
      <c r="W521" s="25">
        <v>5523500</v>
      </c>
      <c r="X521" s="25">
        <v>30.019021739130402</v>
      </c>
      <c r="Y521" s="25">
        <v>5523500</v>
      </c>
      <c r="Z521" s="25">
        <v>30.019021739130402</v>
      </c>
      <c r="AA521" s="25">
        <v>5523500</v>
      </c>
      <c r="AB521" s="25">
        <v>30.019021739130402</v>
      </c>
      <c r="AC521" s="25">
        <v>0</v>
      </c>
      <c r="AD521" s="25">
        <v>0</v>
      </c>
      <c r="AE521" s="25">
        <v>0</v>
      </c>
    </row>
    <row r="522" spans="1:31" ht="25.5" x14ac:dyDescent="0.2">
      <c r="A522" s="38" t="s">
        <v>797</v>
      </c>
      <c r="B522" s="104" t="s">
        <v>798</v>
      </c>
      <c r="C522" s="25">
        <v>18400000</v>
      </c>
      <c r="D522" s="25">
        <v>0</v>
      </c>
      <c r="E522" s="25">
        <v>0</v>
      </c>
      <c r="F522" s="25">
        <v>0</v>
      </c>
      <c r="G522" s="25">
        <v>0</v>
      </c>
      <c r="H522" s="25">
        <v>18400000</v>
      </c>
      <c r="I522" s="25">
        <v>18400000</v>
      </c>
      <c r="J522" s="25">
        <v>18400000</v>
      </c>
      <c r="K522" s="25">
        <v>12876500</v>
      </c>
      <c r="L522" s="25">
        <v>12876500</v>
      </c>
      <c r="M522" s="25">
        <v>12876500</v>
      </c>
      <c r="N522" s="25">
        <v>12876500</v>
      </c>
      <c r="O522" s="25">
        <v>12876500</v>
      </c>
      <c r="P522" s="25">
        <v>12876500</v>
      </c>
      <c r="Q522" s="25">
        <v>12876500</v>
      </c>
      <c r="R522" s="25">
        <v>12876500</v>
      </c>
      <c r="S522" s="25">
        <v>0</v>
      </c>
      <c r="T522" s="25">
        <v>0</v>
      </c>
      <c r="U522" s="25">
        <v>0</v>
      </c>
      <c r="V522" s="25">
        <v>0</v>
      </c>
      <c r="W522" s="25">
        <v>5523500</v>
      </c>
      <c r="X522" s="25">
        <v>30.019021739130402</v>
      </c>
      <c r="Y522" s="25">
        <v>5523500</v>
      </c>
      <c r="Z522" s="25">
        <v>30.019021739130402</v>
      </c>
      <c r="AA522" s="25">
        <v>5523500</v>
      </c>
      <c r="AB522" s="25">
        <v>30.019021739130402</v>
      </c>
      <c r="AC522" s="25">
        <v>0</v>
      </c>
      <c r="AD522" s="25">
        <v>0</v>
      </c>
      <c r="AE522" s="25">
        <v>0</v>
      </c>
    </row>
    <row r="523" spans="1:31" x14ac:dyDescent="0.2">
      <c r="A523" s="38" t="s">
        <v>799</v>
      </c>
      <c r="B523" s="104" t="s">
        <v>532</v>
      </c>
      <c r="C523" s="25">
        <v>61673000</v>
      </c>
      <c r="D523" s="25">
        <v>0</v>
      </c>
      <c r="E523" s="25">
        <v>0</v>
      </c>
      <c r="F523" s="25">
        <v>0</v>
      </c>
      <c r="G523" s="25">
        <v>0</v>
      </c>
      <c r="H523" s="25">
        <v>61673000</v>
      </c>
      <c r="I523" s="25">
        <v>61673000</v>
      </c>
      <c r="J523" s="25">
        <v>61673000</v>
      </c>
      <c r="K523" s="25">
        <v>61127100</v>
      </c>
      <c r="L523" s="25">
        <v>61127100</v>
      </c>
      <c r="M523" s="25">
        <v>61127100</v>
      </c>
      <c r="N523" s="25">
        <v>61127100</v>
      </c>
      <c r="O523" s="25">
        <v>61127100</v>
      </c>
      <c r="P523" s="25">
        <v>61127100</v>
      </c>
      <c r="Q523" s="25">
        <v>61127100</v>
      </c>
      <c r="R523" s="25">
        <v>61127100</v>
      </c>
      <c r="S523" s="25">
        <v>0</v>
      </c>
      <c r="T523" s="25">
        <v>0</v>
      </c>
      <c r="U523" s="25">
        <v>0</v>
      </c>
      <c r="V523" s="25">
        <v>0</v>
      </c>
      <c r="W523" s="25">
        <v>545900</v>
      </c>
      <c r="X523" s="25">
        <v>0.88515233570606311</v>
      </c>
      <c r="Y523" s="25">
        <v>545900</v>
      </c>
      <c r="Z523" s="25">
        <v>0.88515233570606311</v>
      </c>
      <c r="AA523" s="25">
        <v>545900</v>
      </c>
      <c r="AB523" s="25">
        <v>0.88515233570606311</v>
      </c>
      <c r="AC523" s="25">
        <v>0</v>
      </c>
      <c r="AD523" s="25">
        <v>0</v>
      </c>
      <c r="AE523" s="25">
        <v>0</v>
      </c>
    </row>
    <row r="524" spans="1:31" ht="25.5" x14ac:dyDescent="0.2">
      <c r="A524" s="38" t="s">
        <v>800</v>
      </c>
      <c r="B524" s="104" t="s">
        <v>798</v>
      </c>
      <c r="C524" s="25">
        <v>61673000</v>
      </c>
      <c r="D524" s="25">
        <v>0</v>
      </c>
      <c r="E524" s="25">
        <v>0</v>
      </c>
      <c r="F524" s="25">
        <v>0</v>
      </c>
      <c r="G524" s="25">
        <v>0</v>
      </c>
      <c r="H524" s="25">
        <v>61673000</v>
      </c>
      <c r="I524" s="25">
        <v>61673000</v>
      </c>
      <c r="J524" s="25">
        <v>61673000</v>
      </c>
      <c r="K524" s="25">
        <v>61127100</v>
      </c>
      <c r="L524" s="25">
        <v>61127100</v>
      </c>
      <c r="M524" s="25">
        <v>61127100</v>
      </c>
      <c r="N524" s="25">
        <v>61127100</v>
      </c>
      <c r="O524" s="25">
        <v>61127100</v>
      </c>
      <c r="P524" s="25">
        <v>61127100</v>
      </c>
      <c r="Q524" s="25">
        <v>61127100</v>
      </c>
      <c r="R524" s="25">
        <v>61127100</v>
      </c>
      <c r="S524" s="25">
        <v>0</v>
      </c>
      <c r="T524" s="25">
        <v>0</v>
      </c>
      <c r="U524" s="25">
        <v>0</v>
      </c>
      <c r="V524" s="25">
        <v>0</v>
      </c>
      <c r="W524" s="25">
        <v>545900</v>
      </c>
      <c r="X524" s="25">
        <v>0.88515233570606311</v>
      </c>
      <c r="Y524" s="25">
        <v>545900</v>
      </c>
      <c r="Z524" s="25">
        <v>0.88515233570606311</v>
      </c>
      <c r="AA524" s="25">
        <v>545900</v>
      </c>
      <c r="AB524" s="25">
        <v>0.88515233570606311</v>
      </c>
      <c r="AC524" s="25">
        <v>0</v>
      </c>
      <c r="AD524" s="25">
        <v>0</v>
      </c>
      <c r="AE524" s="25">
        <v>0</v>
      </c>
    </row>
    <row r="525" spans="1:31" x14ac:dyDescent="0.2">
      <c r="A525" s="38" t="s">
        <v>801</v>
      </c>
      <c r="B525" s="104" t="s">
        <v>524</v>
      </c>
      <c r="C525" s="25">
        <v>581100000</v>
      </c>
      <c r="D525" s="25">
        <v>0</v>
      </c>
      <c r="E525" s="25">
        <v>0</v>
      </c>
      <c r="F525" s="25">
        <v>62900000</v>
      </c>
      <c r="G525" s="25">
        <v>64591050</v>
      </c>
      <c r="H525" s="25">
        <v>579408950</v>
      </c>
      <c r="I525" s="25">
        <v>579408950</v>
      </c>
      <c r="J525" s="25">
        <v>579408950</v>
      </c>
      <c r="K525" s="25">
        <v>513768566</v>
      </c>
      <c r="L525" s="25">
        <v>513768566</v>
      </c>
      <c r="M525" s="25">
        <v>513768566</v>
      </c>
      <c r="N525" s="25">
        <v>513768566</v>
      </c>
      <c r="O525" s="25">
        <v>513768565</v>
      </c>
      <c r="P525" s="25">
        <v>513768565</v>
      </c>
      <c r="Q525" s="25">
        <v>510768565</v>
      </c>
      <c r="R525" s="25">
        <v>510768565</v>
      </c>
      <c r="S525" s="25">
        <v>0</v>
      </c>
      <c r="T525" s="25">
        <v>0</v>
      </c>
      <c r="U525" s="25">
        <v>0</v>
      </c>
      <c r="V525" s="25">
        <v>0</v>
      </c>
      <c r="W525" s="25">
        <v>65640384</v>
      </c>
      <c r="X525" s="25">
        <v>11.328852272647799</v>
      </c>
      <c r="Y525" s="25">
        <v>65640384</v>
      </c>
      <c r="Z525" s="25">
        <v>11.328852272647799</v>
      </c>
      <c r="AA525" s="25">
        <v>65640385</v>
      </c>
      <c r="AB525" s="25">
        <v>11.3288524452375</v>
      </c>
      <c r="AC525" s="25">
        <v>0</v>
      </c>
      <c r="AD525" s="25">
        <v>1</v>
      </c>
      <c r="AE525" s="25">
        <v>3000000</v>
      </c>
    </row>
    <row r="526" spans="1:31" x14ac:dyDescent="0.2">
      <c r="A526" s="38" t="s">
        <v>802</v>
      </c>
      <c r="B526" s="104" t="s">
        <v>526</v>
      </c>
      <c r="C526" s="25">
        <v>581100000</v>
      </c>
      <c r="D526" s="25">
        <v>0</v>
      </c>
      <c r="E526" s="25">
        <v>0</v>
      </c>
      <c r="F526" s="25">
        <v>62900000</v>
      </c>
      <c r="G526" s="25">
        <v>64591050</v>
      </c>
      <c r="H526" s="25">
        <v>579408950</v>
      </c>
      <c r="I526" s="25">
        <v>579408950</v>
      </c>
      <c r="J526" s="25">
        <v>579408950</v>
      </c>
      <c r="K526" s="25">
        <v>513768566</v>
      </c>
      <c r="L526" s="25">
        <v>513768566</v>
      </c>
      <c r="M526" s="25">
        <v>513768566</v>
      </c>
      <c r="N526" s="25">
        <v>513768566</v>
      </c>
      <c r="O526" s="25">
        <v>513768565</v>
      </c>
      <c r="P526" s="25">
        <v>513768565</v>
      </c>
      <c r="Q526" s="25">
        <v>510768565</v>
      </c>
      <c r="R526" s="25">
        <v>510768565</v>
      </c>
      <c r="S526" s="25">
        <v>0</v>
      </c>
      <c r="T526" s="25">
        <v>0</v>
      </c>
      <c r="U526" s="25">
        <v>0</v>
      </c>
      <c r="V526" s="25">
        <v>0</v>
      </c>
      <c r="W526" s="25">
        <v>65640384</v>
      </c>
      <c r="X526" s="25">
        <v>11.328852272647799</v>
      </c>
      <c r="Y526" s="25">
        <v>65640384</v>
      </c>
      <c r="Z526" s="25">
        <v>11.328852272647799</v>
      </c>
      <c r="AA526" s="25">
        <v>65640385</v>
      </c>
      <c r="AB526" s="25">
        <v>11.3288524452375</v>
      </c>
      <c r="AC526" s="25">
        <v>0</v>
      </c>
      <c r="AD526" s="25">
        <v>1</v>
      </c>
      <c r="AE526" s="25">
        <v>3000000</v>
      </c>
    </row>
    <row r="527" spans="1:31" x14ac:dyDescent="0.2">
      <c r="A527" s="38" t="s">
        <v>803</v>
      </c>
      <c r="B527" s="104" t="s">
        <v>804</v>
      </c>
      <c r="C527" s="25">
        <v>271400000</v>
      </c>
      <c r="D527" s="25">
        <v>0</v>
      </c>
      <c r="E527" s="25">
        <v>0</v>
      </c>
      <c r="F527" s="25">
        <v>52000000</v>
      </c>
      <c r="G527" s="25">
        <v>0</v>
      </c>
      <c r="H527" s="25">
        <v>323400000</v>
      </c>
      <c r="I527" s="25">
        <v>323400000</v>
      </c>
      <c r="J527" s="25">
        <v>323400000</v>
      </c>
      <c r="K527" s="25">
        <v>318164566</v>
      </c>
      <c r="L527" s="25">
        <v>318164566</v>
      </c>
      <c r="M527" s="25">
        <v>318164566</v>
      </c>
      <c r="N527" s="25">
        <v>318164566</v>
      </c>
      <c r="O527" s="25">
        <v>318164565</v>
      </c>
      <c r="P527" s="25">
        <v>318164565</v>
      </c>
      <c r="Q527" s="25">
        <v>318164565</v>
      </c>
      <c r="R527" s="25">
        <v>318164565</v>
      </c>
      <c r="S527" s="25">
        <v>0</v>
      </c>
      <c r="T527" s="25">
        <v>0</v>
      </c>
      <c r="U527" s="25">
        <v>0</v>
      </c>
      <c r="V527" s="25">
        <v>0</v>
      </c>
      <c r="W527" s="25">
        <v>5235434</v>
      </c>
      <c r="X527" s="25">
        <v>1.6188726035868899</v>
      </c>
      <c r="Y527" s="25">
        <v>5235434</v>
      </c>
      <c r="Z527" s="25">
        <v>1.6188726035868899</v>
      </c>
      <c r="AA527" s="25">
        <v>5235435</v>
      </c>
      <c r="AB527" s="25">
        <v>1.6188729128014798</v>
      </c>
      <c r="AC527" s="25">
        <v>0</v>
      </c>
      <c r="AD527" s="25">
        <v>1</v>
      </c>
      <c r="AE527" s="25">
        <v>0</v>
      </c>
    </row>
    <row r="528" spans="1:31" x14ac:dyDescent="0.2">
      <c r="A528" s="38" t="s">
        <v>805</v>
      </c>
      <c r="B528" s="104" t="s">
        <v>806</v>
      </c>
      <c r="C528" s="25">
        <v>271400000</v>
      </c>
      <c r="D528" s="25">
        <v>0</v>
      </c>
      <c r="E528" s="25">
        <v>0</v>
      </c>
      <c r="F528" s="25">
        <v>52000000</v>
      </c>
      <c r="G528" s="25">
        <v>0</v>
      </c>
      <c r="H528" s="25">
        <v>323400000</v>
      </c>
      <c r="I528" s="25">
        <v>323400000</v>
      </c>
      <c r="J528" s="25">
        <v>323400000</v>
      </c>
      <c r="K528" s="25">
        <v>318164566</v>
      </c>
      <c r="L528" s="25">
        <v>318164566</v>
      </c>
      <c r="M528" s="25">
        <v>318164566</v>
      </c>
      <c r="N528" s="25">
        <v>318164566</v>
      </c>
      <c r="O528" s="25">
        <v>318164565</v>
      </c>
      <c r="P528" s="25">
        <v>318164565</v>
      </c>
      <c r="Q528" s="25">
        <v>318164565</v>
      </c>
      <c r="R528" s="25">
        <v>318164565</v>
      </c>
      <c r="S528" s="25">
        <v>0</v>
      </c>
      <c r="T528" s="25">
        <v>0</v>
      </c>
      <c r="U528" s="25">
        <v>0</v>
      </c>
      <c r="V528" s="25">
        <v>0</v>
      </c>
      <c r="W528" s="25">
        <v>5235434</v>
      </c>
      <c r="X528" s="25">
        <v>1.6188726035868899</v>
      </c>
      <c r="Y528" s="25">
        <v>5235434</v>
      </c>
      <c r="Z528" s="25">
        <v>1.6188726035868899</v>
      </c>
      <c r="AA528" s="25">
        <v>5235435</v>
      </c>
      <c r="AB528" s="25">
        <v>1.6188729128014798</v>
      </c>
      <c r="AC528" s="25">
        <v>0</v>
      </c>
      <c r="AD528" s="25">
        <v>1</v>
      </c>
      <c r="AE528" s="25">
        <v>0</v>
      </c>
    </row>
    <row r="529" spans="1:31" x14ac:dyDescent="0.2">
      <c r="A529" s="38" t="s">
        <v>807</v>
      </c>
      <c r="B529" s="104" t="s">
        <v>502</v>
      </c>
      <c r="C529" s="25">
        <v>62000000</v>
      </c>
      <c r="D529" s="25">
        <v>0</v>
      </c>
      <c r="E529" s="25">
        <v>0</v>
      </c>
      <c r="F529" s="25">
        <v>0</v>
      </c>
      <c r="G529" s="25">
        <v>0</v>
      </c>
      <c r="H529" s="25">
        <v>62000000</v>
      </c>
      <c r="I529" s="25">
        <v>62000000</v>
      </c>
      <c r="J529" s="25">
        <v>62000000</v>
      </c>
      <c r="K529" s="25">
        <v>61855900</v>
      </c>
      <c r="L529" s="25">
        <v>61855900</v>
      </c>
      <c r="M529" s="25">
        <v>61855900</v>
      </c>
      <c r="N529" s="25">
        <v>61855900</v>
      </c>
      <c r="O529" s="25">
        <v>61855899</v>
      </c>
      <c r="P529" s="25">
        <v>61855899</v>
      </c>
      <c r="Q529" s="25">
        <v>61855899</v>
      </c>
      <c r="R529" s="25">
        <v>61855899</v>
      </c>
      <c r="S529" s="25">
        <v>0</v>
      </c>
      <c r="T529" s="25">
        <v>0</v>
      </c>
      <c r="U529" s="25">
        <v>0</v>
      </c>
      <c r="V529" s="25">
        <v>0</v>
      </c>
      <c r="W529" s="25">
        <v>144100</v>
      </c>
      <c r="X529" s="25">
        <v>0.23241935483870999</v>
      </c>
      <c r="Y529" s="25">
        <v>144100</v>
      </c>
      <c r="Z529" s="25">
        <v>0.23241935483870999</v>
      </c>
      <c r="AA529" s="25">
        <v>144101</v>
      </c>
      <c r="AB529" s="25">
        <v>0.23242096774193502</v>
      </c>
      <c r="AC529" s="25">
        <v>0</v>
      </c>
      <c r="AD529" s="25">
        <v>1</v>
      </c>
      <c r="AE529" s="25">
        <v>0</v>
      </c>
    </row>
    <row r="530" spans="1:31" ht="25.5" x14ac:dyDescent="0.2">
      <c r="A530" s="38" t="s">
        <v>808</v>
      </c>
      <c r="B530" s="104" t="s">
        <v>809</v>
      </c>
      <c r="C530" s="25">
        <v>62000000</v>
      </c>
      <c r="D530" s="25">
        <v>0</v>
      </c>
      <c r="E530" s="25">
        <v>0</v>
      </c>
      <c r="F530" s="25">
        <v>0</v>
      </c>
      <c r="G530" s="25">
        <v>0</v>
      </c>
      <c r="H530" s="25">
        <v>62000000</v>
      </c>
      <c r="I530" s="25">
        <v>62000000</v>
      </c>
      <c r="J530" s="25">
        <v>62000000</v>
      </c>
      <c r="K530" s="25">
        <v>61855900</v>
      </c>
      <c r="L530" s="25">
        <v>61855900</v>
      </c>
      <c r="M530" s="25">
        <v>61855900</v>
      </c>
      <c r="N530" s="25">
        <v>61855900</v>
      </c>
      <c r="O530" s="25">
        <v>61855899</v>
      </c>
      <c r="P530" s="25">
        <v>61855899</v>
      </c>
      <c r="Q530" s="25">
        <v>61855899</v>
      </c>
      <c r="R530" s="25">
        <v>61855899</v>
      </c>
      <c r="S530" s="25">
        <v>0</v>
      </c>
      <c r="T530" s="25">
        <v>0</v>
      </c>
      <c r="U530" s="25">
        <v>0</v>
      </c>
      <c r="V530" s="25">
        <v>0</v>
      </c>
      <c r="W530" s="25">
        <v>144100</v>
      </c>
      <c r="X530" s="25">
        <v>0.23241935483870999</v>
      </c>
      <c r="Y530" s="25">
        <v>144100</v>
      </c>
      <c r="Z530" s="25">
        <v>0.23241935483870999</v>
      </c>
      <c r="AA530" s="25">
        <v>144101</v>
      </c>
      <c r="AB530" s="25">
        <v>0.23242096774193502</v>
      </c>
      <c r="AC530" s="25">
        <v>0</v>
      </c>
      <c r="AD530" s="25">
        <v>1</v>
      </c>
      <c r="AE530" s="25">
        <v>0</v>
      </c>
    </row>
    <row r="531" spans="1:31" x14ac:dyDescent="0.2">
      <c r="A531" s="38" t="s">
        <v>810</v>
      </c>
      <c r="B531" s="104" t="s">
        <v>532</v>
      </c>
      <c r="C531" s="25">
        <v>209400000</v>
      </c>
      <c r="D531" s="25">
        <v>0</v>
      </c>
      <c r="E531" s="25">
        <v>0</v>
      </c>
      <c r="F531" s="25">
        <v>52000000</v>
      </c>
      <c r="G531" s="25">
        <v>0</v>
      </c>
      <c r="H531" s="25">
        <v>261400000</v>
      </c>
      <c r="I531" s="25">
        <v>261400000</v>
      </c>
      <c r="J531" s="25">
        <v>261400000</v>
      </c>
      <c r="K531" s="25">
        <v>256308666</v>
      </c>
      <c r="L531" s="25">
        <v>256308666</v>
      </c>
      <c r="M531" s="25">
        <v>256308666</v>
      </c>
      <c r="N531" s="25">
        <v>256308666</v>
      </c>
      <c r="O531" s="25">
        <v>256308666</v>
      </c>
      <c r="P531" s="25">
        <v>256308666</v>
      </c>
      <c r="Q531" s="25">
        <v>256308666</v>
      </c>
      <c r="R531" s="25">
        <v>256308666</v>
      </c>
      <c r="S531" s="25">
        <v>0</v>
      </c>
      <c r="T531" s="25">
        <v>0</v>
      </c>
      <c r="U531" s="25">
        <v>0</v>
      </c>
      <c r="V531" s="25">
        <v>0</v>
      </c>
      <c r="W531" s="25">
        <v>5091334</v>
      </c>
      <c r="X531" s="25">
        <v>1.94771767406274</v>
      </c>
      <c r="Y531" s="25">
        <v>5091334</v>
      </c>
      <c r="Z531" s="25">
        <v>1.94771767406274</v>
      </c>
      <c r="AA531" s="25">
        <v>5091334</v>
      </c>
      <c r="AB531" s="25">
        <v>1.94771767406274</v>
      </c>
      <c r="AC531" s="25">
        <v>0</v>
      </c>
      <c r="AD531" s="25">
        <v>0</v>
      </c>
      <c r="AE531" s="25">
        <v>0</v>
      </c>
    </row>
    <row r="532" spans="1:31" ht="25.5" x14ac:dyDescent="0.2">
      <c r="A532" s="38" t="s">
        <v>811</v>
      </c>
      <c r="B532" s="104" t="s">
        <v>809</v>
      </c>
      <c r="C532" s="25">
        <v>209400000</v>
      </c>
      <c r="D532" s="25">
        <v>0</v>
      </c>
      <c r="E532" s="25">
        <v>0</v>
      </c>
      <c r="F532" s="25">
        <v>52000000</v>
      </c>
      <c r="G532" s="25">
        <v>0</v>
      </c>
      <c r="H532" s="25">
        <v>261400000</v>
      </c>
      <c r="I532" s="25">
        <v>261400000</v>
      </c>
      <c r="J532" s="25">
        <v>261400000</v>
      </c>
      <c r="K532" s="25">
        <v>256308666</v>
      </c>
      <c r="L532" s="25">
        <v>256308666</v>
      </c>
      <c r="M532" s="25">
        <v>256308666</v>
      </c>
      <c r="N532" s="25">
        <v>256308666</v>
      </c>
      <c r="O532" s="25">
        <v>256308666</v>
      </c>
      <c r="P532" s="25">
        <v>256308666</v>
      </c>
      <c r="Q532" s="25">
        <v>256308666</v>
      </c>
      <c r="R532" s="25">
        <v>256308666</v>
      </c>
      <c r="S532" s="25">
        <v>0</v>
      </c>
      <c r="T532" s="25">
        <v>0</v>
      </c>
      <c r="U532" s="25">
        <v>0</v>
      </c>
      <c r="V532" s="25">
        <v>0</v>
      </c>
      <c r="W532" s="25">
        <v>5091334</v>
      </c>
      <c r="X532" s="25">
        <v>1.94771767406274</v>
      </c>
      <c r="Y532" s="25">
        <v>5091334</v>
      </c>
      <c r="Z532" s="25">
        <v>1.94771767406274</v>
      </c>
      <c r="AA532" s="25">
        <v>5091334</v>
      </c>
      <c r="AB532" s="25">
        <v>1.94771767406274</v>
      </c>
      <c r="AC532" s="25">
        <v>0</v>
      </c>
      <c r="AD532" s="25">
        <v>0</v>
      </c>
      <c r="AE532" s="25">
        <v>0</v>
      </c>
    </row>
    <row r="533" spans="1:31" x14ac:dyDescent="0.2">
      <c r="A533" s="38" t="s">
        <v>812</v>
      </c>
      <c r="B533" s="104" t="s">
        <v>813</v>
      </c>
      <c r="C533" s="25">
        <v>66200000</v>
      </c>
      <c r="D533" s="25">
        <v>0</v>
      </c>
      <c r="E533" s="25">
        <v>0</v>
      </c>
      <c r="F533" s="25">
        <v>10000000</v>
      </c>
      <c r="G533" s="25">
        <v>0</v>
      </c>
      <c r="H533" s="25">
        <v>76200000</v>
      </c>
      <c r="I533" s="25">
        <v>76200000</v>
      </c>
      <c r="J533" s="25">
        <v>76200000</v>
      </c>
      <c r="K533" s="25">
        <v>35911233</v>
      </c>
      <c r="L533" s="25">
        <v>35911233</v>
      </c>
      <c r="M533" s="25">
        <v>35911233</v>
      </c>
      <c r="N533" s="25">
        <v>35911233</v>
      </c>
      <c r="O533" s="25">
        <v>35911233</v>
      </c>
      <c r="P533" s="25">
        <v>35911233</v>
      </c>
      <c r="Q533" s="25">
        <v>35911233</v>
      </c>
      <c r="R533" s="25">
        <v>35911233</v>
      </c>
      <c r="S533" s="25">
        <v>0</v>
      </c>
      <c r="T533" s="25">
        <v>0</v>
      </c>
      <c r="U533" s="25">
        <v>0</v>
      </c>
      <c r="V533" s="25">
        <v>0</v>
      </c>
      <c r="W533" s="25">
        <v>40288767</v>
      </c>
      <c r="X533" s="25">
        <v>52.872397637795295</v>
      </c>
      <c r="Y533" s="25">
        <v>40288767</v>
      </c>
      <c r="Z533" s="25">
        <v>52.872397637795295</v>
      </c>
      <c r="AA533" s="25">
        <v>40288767</v>
      </c>
      <c r="AB533" s="25">
        <v>52.872397637795295</v>
      </c>
      <c r="AC533" s="25">
        <v>0</v>
      </c>
      <c r="AD533" s="25">
        <v>0</v>
      </c>
      <c r="AE533" s="25">
        <v>0</v>
      </c>
    </row>
    <row r="534" spans="1:31" x14ac:dyDescent="0.2">
      <c r="A534" s="38" t="s">
        <v>814</v>
      </c>
      <c r="B534" s="104" t="s">
        <v>815</v>
      </c>
      <c r="C534" s="25">
        <v>66200000</v>
      </c>
      <c r="D534" s="25">
        <v>0</v>
      </c>
      <c r="E534" s="25">
        <v>0</v>
      </c>
      <c r="F534" s="25">
        <v>10000000</v>
      </c>
      <c r="G534" s="25">
        <v>0</v>
      </c>
      <c r="H534" s="25">
        <v>76200000</v>
      </c>
      <c r="I534" s="25">
        <v>76200000</v>
      </c>
      <c r="J534" s="25">
        <v>76200000</v>
      </c>
      <c r="K534" s="25">
        <v>35911233</v>
      </c>
      <c r="L534" s="25">
        <v>35911233</v>
      </c>
      <c r="M534" s="25">
        <v>35911233</v>
      </c>
      <c r="N534" s="25">
        <v>35911233</v>
      </c>
      <c r="O534" s="25">
        <v>35911233</v>
      </c>
      <c r="P534" s="25">
        <v>35911233</v>
      </c>
      <c r="Q534" s="25">
        <v>35911233</v>
      </c>
      <c r="R534" s="25">
        <v>35911233</v>
      </c>
      <c r="S534" s="25">
        <v>0</v>
      </c>
      <c r="T534" s="25">
        <v>0</v>
      </c>
      <c r="U534" s="25">
        <v>0</v>
      </c>
      <c r="V534" s="25">
        <v>0</v>
      </c>
      <c r="W534" s="25">
        <v>40288767</v>
      </c>
      <c r="X534" s="25">
        <v>52.872397637795295</v>
      </c>
      <c r="Y534" s="25">
        <v>40288767</v>
      </c>
      <c r="Z534" s="25">
        <v>52.872397637795295</v>
      </c>
      <c r="AA534" s="25">
        <v>40288767</v>
      </c>
      <c r="AB534" s="25">
        <v>52.872397637795295</v>
      </c>
      <c r="AC534" s="25">
        <v>0</v>
      </c>
      <c r="AD534" s="25">
        <v>0</v>
      </c>
      <c r="AE534" s="25">
        <v>0</v>
      </c>
    </row>
    <row r="535" spans="1:31" x14ac:dyDescent="0.2">
      <c r="A535" s="38" t="s">
        <v>816</v>
      </c>
      <c r="B535" s="104" t="s">
        <v>502</v>
      </c>
      <c r="C535" s="25">
        <v>46200000</v>
      </c>
      <c r="D535" s="25">
        <v>0</v>
      </c>
      <c r="E535" s="25">
        <v>0</v>
      </c>
      <c r="F535" s="25">
        <v>10000000</v>
      </c>
      <c r="G535" s="25">
        <v>0</v>
      </c>
      <c r="H535" s="25">
        <v>56200000</v>
      </c>
      <c r="I535" s="25">
        <v>56200000</v>
      </c>
      <c r="J535" s="25">
        <v>56200000</v>
      </c>
      <c r="K535" s="25">
        <v>26052567</v>
      </c>
      <c r="L535" s="25">
        <v>26052567</v>
      </c>
      <c r="M535" s="25">
        <v>26052567</v>
      </c>
      <c r="N535" s="25">
        <v>26052567</v>
      </c>
      <c r="O535" s="25">
        <v>26052567</v>
      </c>
      <c r="P535" s="25">
        <v>26052567</v>
      </c>
      <c r="Q535" s="25">
        <v>26052567</v>
      </c>
      <c r="R535" s="25">
        <v>26052567</v>
      </c>
      <c r="S535" s="25">
        <v>0</v>
      </c>
      <c r="T535" s="25">
        <v>0</v>
      </c>
      <c r="U535" s="25">
        <v>0</v>
      </c>
      <c r="V535" s="25">
        <v>0</v>
      </c>
      <c r="W535" s="25">
        <v>30147433</v>
      </c>
      <c r="X535" s="25">
        <v>53.643119217081896</v>
      </c>
      <c r="Y535" s="25">
        <v>30147433</v>
      </c>
      <c r="Z535" s="25">
        <v>53.643119217081896</v>
      </c>
      <c r="AA535" s="25">
        <v>30147433</v>
      </c>
      <c r="AB535" s="25">
        <v>53.643119217081896</v>
      </c>
      <c r="AC535" s="25">
        <v>0</v>
      </c>
      <c r="AD535" s="25">
        <v>0</v>
      </c>
      <c r="AE535" s="25">
        <v>0</v>
      </c>
    </row>
    <row r="536" spans="1:31" ht="25.5" x14ac:dyDescent="0.2">
      <c r="A536" s="38" t="s">
        <v>817</v>
      </c>
      <c r="B536" s="104" t="s">
        <v>818</v>
      </c>
      <c r="C536" s="25">
        <v>28100000</v>
      </c>
      <c r="D536" s="25">
        <v>0</v>
      </c>
      <c r="E536" s="25">
        <v>0</v>
      </c>
      <c r="F536" s="25">
        <v>0</v>
      </c>
      <c r="G536" s="25">
        <v>0</v>
      </c>
      <c r="H536" s="25">
        <v>28100000</v>
      </c>
      <c r="I536" s="25">
        <v>28100000</v>
      </c>
      <c r="J536" s="25">
        <v>28100000</v>
      </c>
      <c r="K536" s="25">
        <v>17325900</v>
      </c>
      <c r="L536" s="25">
        <v>17325900</v>
      </c>
      <c r="M536" s="25">
        <v>17325900</v>
      </c>
      <c r="N536" s="25">
        <v>17325900</v>
      </c>
      <c r="O536" s="25">
        <v>17325900</v>
      </c>
      <c r="P536" s="25">
        <v>17325900</v>
      </c>
      <c r="Q536" s="25">
        <v>17325900</v>
      </c>
      <c r="R536" s="25">
        <v>17325900</v>
      </c>
      <c r="S536" s="25">
        <v>0</v>
      </c>
      <c r="T536" s="25">
        <v>0</v>
      </c>
      <c r="U536" s="25">
        <v>0</v>
      </c>
      <c r="V536" s="25">
        <v>0</v>
      </c>
      <c r="W536" s="25">
        <v>10774100</v>
      </c>
      <c r="X536" s="25">
        <v>38.341992882562295</v>
      </c>
      <c r="Y536" s="25">
        <v>10774100</v>
      </c>
      <c r="Z536" s="25">
        <v>38.341992882562295</v>
      </c>
      <c r="AA536" s="25">
        <v>10774100</v>
      </c>
      <c r="AB536" s="25">
        <v>38.341992882562295</v>
      </c>
      <c r="AC536" s="25">
        <v>0</v>
      </c>
      <c r="AD536" s="25">
        <v>0</v>
      </c>
      <c r="AE536" s="25">
        <v>0</v>
      </c>
    </row>
    <row r="537" spans="1:31" ht="25.5" x14ac:dyDescent="0.2">
      <c r="A537" s="38" t="s">
        <v>819</v>
      </c>
      <c r="B537" s="104" t="s">
        <v>820</v>
      </c>
      <c r="C537" s="25">
        <v>18100000</v>
      </c>
      <c r="D537" s="25">
        <v>0</v>
      </c>
      <c r="E537" s="25">
        <v>0</v>
      </c>
      <c r="F537" s="25">
        <v>10000000</v>
      </c>
      <c r="G537" s="25">
        <v>0</v>
      </c>
      <c r="H537" s="25">
        <v>28100000</v>
      </c>
      <c r="I537" s="25">
        <v>28100000</v>
      </c>
      <c r="J537" s="25">
        <v>28100000</v>
      </c>
      <c r="K537" s="25">
        <v>8726667</v>
      </c>
      <c r="L537" s="25">
        <v>8726667</v>
      </c>
      <c r="M537" s="25">
        <v>8726667</v>
      </c>
      <c r="N537" s="25">
        <v>8726667</v>
      </c>
      <c r="O537" s="25">
        <v>8726667</v>
      </c>
      <c r="P537" s="25">
        <v>8726667</v>
      </c>
      <c r="Q537" s="25">
        <v>8726667</v>
      </c>
      <c r="R537" s="25">
        <v>8726667</v>
      </c>
      <c r="S537" s="25">
        <v>0</v>
      </c>
      <c r="T537" s="25">
        <v>0</v>
      </c>
      <c r="U537" s="25">
        <v>0</v>
      </c>
      <c r="V537" s="25">
        <v>0</v>
      </c>
      <c r="W537" s="25">
        <v>19373333</v>
      </c>
      <c r="X537" s="25">
        <v>68.944245551601398</v>
      </c>
      <c r="Y537" s="25">
        <v>19373333</v>
      </c>
      <c r="Z537" s="25">
        <v>68.944245551601398</v>
      </c>
      <c r="AA537" s="25">
        <v>19373333</v>
      </c>
      <c r="AB537" s="25">
        <v>68.944245551601398</v>
      </c>
      <c r="AC537" s="25">
        <v>0</v>
      </c>
      <c r="AD537" s="25">
        <v>0</v>
      </c>
      <c r="AE537" s="25">
        <v>0</v>
      </c>
    </row>
    <row r="538" spans="1:31" x14ac:dyDescent="0.2">
      <c r="A538" s="38" t="s">
        <v>821</v>
      </c>
      <c r="B538" s="104" t="s">
        <v>532</v>
      </c>
      <c r="C538" s="25">
        <v>20000000</v>
      </c>
      <c r="D538" s="25">
        <v>0</v>
      </c>
      <c r="E538" s="25">
        <v>0</v>
      </c>
      <c r="F538" s="25">
        <v>0</v>
      </c>
      <c r="G538" s="25">
        <v>0</v>
      </c>
      <c r="H538" s="25">
        <v>20000000</v>
      </c>
      <c r="I538" s="25">
        <v>20000000</v>
      </c>
      <c r="J538" s="25">
        <v>20000000</v>
      </c>
      <c r="K538" s="25">
        <v>9858666</v>
      </c>
      <c r="L538" s="25">
        <v>9858666</v>
      </c>
      <c r="M538" s="25">
        <v>9858666</v>
      </c>
      <c r="N538" s="25">
        <v>9858666</v>
      </c>
      <c r="O538" s="25">
        <v>9858666</v>
      </c>
      <c r="P538" s="25">
        <v>9858666</v>
      </c>
      <c r="Q538" s="25">
        <v>9858666</v>
      </c>
      <c r="R538" s="25">
        <v>9858666</v>
      </c>
      <c r="S538" s="25">
        <v>0</v>
      </c>
      <c r="T538" s="25">
        <v>0</v>
      </c>
      <c r="U538" s="25">
        <v>0</v>
      </c>
      <c r="V538" s="25">
        <v>0</v>
      </c>
      <c r="W538" s="25">
        <v>10141334</v>
      </c>
      <c r="X538" s="25">
        <v>50.706669999999995</v>
      </c>
      <c r="Y538" s="25">
        <v>10141334</v>
      </c>
      <c r="Z538" s="25">
        <v>50.706669999999995</v>
      </c>
      <c r="AA538" s="25">
        <v>10141334</v>
      </c>
      <c r="AB538" s="25">
        <v>50.706669999999995</v>
      </c>
      <c r="AC538" s="25">
        <v>0</v>
      </c>
      <c r="AD538" s="25">
        <v>0</v>
      </c>
      <c r="AE538" s="25">
        <v>0</v>
      </c>
    </row>
    <row r="539" spans="1:31" ht="25.5" x14ac:dyDescent="0.2">
      <c r="A539" s="38" t="s">
        <v>822</v>
      </c>
      <c r="B539" s="104" t="s">
        <v>818</v>
      </c>
      <c r="C539" s="25">
        <v>10000000</v>
      </c>
      <c r="D539" s="25">
        <v>0</v>
      </c>
      <c r="E539" s="25">
        <v>0</v>
      </c>
      <c r="F539" s="25">
        <v>0</v>
      </c>
      <c r="G539" s="25">
        <v>0</v>
      </c>
      <c r="H539" s="25">
        <v>10000000</v>
      </c>
      <c r="I539" s="25">
        <v>10000000</v>
      </c>
      <c r="J539" s="25">
        <v>10000000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10000000</v>
      </c>
      <c r="X539" s="25">
        <v>100</v>
      </c>
      <c r="Y539" s="25">
        <v>10000000</v>
      </c>
      <c r="Z539" s="25">
        <v>100</v>
      </c>
      <c r="AA539" s="25">
        <v>10000000</v>
      </c>
      <c r="AB539" s="25">
        <v>100</v>
      </c>
      <c r="AC539" s="25">
        <v>0</v>
      </c>
      <c r="AD539" s="25">
        <v>0</v>
      </c>
      <c r="AE539" s="25">
        <v>0</v>
      </c>
    </row>
    <row r="540" spans="1:31" ht="25.5" x14ac:dyDescent="0.2">
      <c r="A540" s="38" t="s">
        <v>823</v>
      </c>
      <c r="B540" s="104" t="s">
        <v>820</v>
      </c>
      <c r="C540" s="25">
        <v>10000000</v>
      </c>
      <c r="D540" s="25">
        <v>0</v>
      </c>
      <c r="E540" s="25">
        <v>0</v>
      </c>
      <c r="F540" s="25">
        <v>0</v>
      </c>
      <c r="G540" s="25">
        <v>0</v>
      </c>
      <c r="H540" s="25">
        <v>10000000</v>
      </c>
      <c r="I540" s="25">
        <v>10000000</v>
      </c>
      <c r="J540" s="25">
        <v>10000000</v>
      </c>
      <c r="K540" s="25">
        <v>9858666</v>
      </c>
      <c r="L540" s="25">
        <v>9858666</v>
      </c>
      <c r="M540" s="25">
        <v>9858666</v>
      </c>
      <c r="N540" s="25">
        <v>9858666</v>
      </c>
      <c r="O540" s="25">
        <v>9858666</v>
      </c>
      <c r="P540" s="25">
        <v>9858666</v>
      </c>
      <c r="Q540" s="25">
        <v>9858666</v>
      </c>
      <c r="R540" s="25">
        <v>9858666</v>
      </c>
      <c r="S540" s="25">
        <v>0</v>
      </c>
      <c r="T540" s="25">
        <v>0</v>
      </c>
      <c r="U540" s="25">
        <v>0</v>
      </c>
      <c r="V540" s="25">
        <v>0</v>
      </c>
      <c r="W540" s="25">
        <v>141334</v>
      </c>
      <c r="X540" s="25">
        <v>1.41334</v>
      </c>
      <c r="Y540" s="25">
        <v>141334</v>
      </c>
      <c r="Z540" s="25">
        <v>1.41334</v>
      </c>
      <c r="AA540" s="25">
        <v>141334</v>
      </c>
      <c r="AB540" s="25">
        <v>1.41334</v>
      </c>
      <c r="AC540" s="25">
        <v>0</v>
      </c>
      <c r="AD540" s="25">
        <v>0</v>
      </c>
      <c r="AE540" s="25">
        <v>0</v>
      </c>
    </row>
    <row r="541" spans="1:31" x14ac:dyDescent="0.2">
      <c r="A541" s="38" t="s">
        <v>824</v>
      </c>
      <c r="B541" s="104" t="s">
        <v>825</v>
      </c>
      <c r="C541" s="25">
        <v>126600000</v>
      </c>
      <c r="D541" s="25">
        <v>0</v>
      </c>
      <c r="E541" s="25">
        <v>0</v>
      </c>
      <c r="F541" s="25">
        <v>900000</v>
      </c>
      <c r="G541" s="25">
        <v>48591050</v>
      </c>
      <c r="H541" s="25">
        <v>78908950</v>
      </c>
      <c r="I541" s="25">
        <v>78908950</v>
      </c>
      <c r="J541" s="25">
        <v>78908950</v>
      </c>
      <c r="K541" s="25">
        <v>60961700</v>
      </c>
      <c r="L541" s="25">
        <v>60961700</v>
      </c>
      <c r="M541" s="25">
        <v>60961700</v>
      </c>
      <c r="N541" s="25">
        <v>60961700</v>
      </c>
      <c r="O541" s="25">
        <v>60961700</v>
      </c>
      <c r="P541" s="25">
        <v>60961700</v>
      </c>
      <c r="Q541" s="25">
        <v>60961700</v>
      </c>
      <c r="R541" s="25">
        <v>60961700</v>
      </c>
      <c r="S541" s="25">
        <v>0</v>
      </c>
      <c r="T541" s="25">
        <v>0</v>
      </c>
      <c r="U541" s="25">
        <v>0</v>
      </c>
      <c r="V541" s="25">
        <v>0</v>
      </c>
      <c r="W541" s="25">
        <v>17947250</v>
      </c>
      <c r="X541" s="25">
        <v>22.7442514442278</v>
      </c>
      <c r="Y541" s="25">
        <v>17947250</v>
      </c>
      <c r="Z541" s="25">
        <v>22.7442514442278</v>
      </c>
      <c r="AA541" s="25">
        <v>17947250</v>
      </c>
      <c r="AB541" s="25">
        <v>22.7442514442278</v>
      </c>
      <c r="AC541" s="25">
        <v>0</v>
      </c>
      <c r="AD541" s="25">
        <v>0</v>
      </c>
      <c r="AE541" s="25">
        <v>0</v>
      </c>
    </row>
    <row r="542" spans="1:31" x14ac:dyDescent="0.2">
      <c r="A542" s="38" t="s">
        <v>826</v>
      </c>
      <c r="B542" s="104" t="s">
        <v>827</v>
      </c>
      <c r="C542" s="25">
        <v>126600000</v>
      </c>
      <c r="D542" s="25">
        <v>0</v>
      </c>
      <c r="E542" s="25">
        <v>0</v>
      </c>
      <c r="F542" s="25">
        <v>900000</v>
      </c>
      <c r="G542" s="25">
        <v>48591050</v>
      </c>
      <c r="H542" s="25">
        <v>78908950</v>
      </c>
      <c r="I542" s="25">
        <v>78908950</v>
      </c>
      <c r="J542" s="25">
        <v>78908950</v>
      </c>
      <c r="K542" s="25">
        <v>60961700</v>
      </c>
      <c r="L542" s="25">
        <v>60961700</v>
      </c>
      <c r="M542" s="25">
        <v>60961700</v>
      </c>
      <c r="N542" s="25">
        <v>60961700</v>
      </c>
      <c r="O542" s="25">
        <v>60961700</v>
      </c>
      <c r="P542" s="25">
        <v>60961700</v>
      </c>
      <c r="Q542" s="25">
        <v>60961700</v>
      </c>
      <c r="R542" s="25">
        <v>60961700</v>
      </c>
      <c r="S542" s="25">
        <v>0</v>
      </c>
      <c r="T542" s="25">
        <v>0</v>
      </c>
      <c r="U542" s="25">
        <v>0</v>
      </c>
      <c r="V542" s="25">
        <v>0</v>
      </c>
      <c r="W542" s="25">
        <v>17947250</v>
      </c>
      <c r="X542" s="25">
        <v>22.7442514442278</v>
      </c>
      <c r="Y542" s="25">
        <v>17947250</v>
      </c>
      <c r="Z542" s="25">
        <v>22.7442514442278</v>
      </c>
      <c r="AA542" s="25">
        <v>17947250</v>
      </c>
      <c r="AB542" s="25">
        <v>22.7442514442278</v>
      </c>
      <c r="AC542" s="25">
        <v>0</v>
      </c>
      <c r="AD542" s="25">
        <v>0</v>
      </c>
      <c r="AE542" s="25">
        <v>0</v>
      </c>
    </row>
    <row r="543" spans="1:31" x14ac:dyDescent="0.2">
      <c r="A543" s="38" t="s">
        <v>828</v>
      </c>
      <c r="B543" s="104" t="s">
        <v>502</v>
      </c>
      <c r="C543" s="25">
        <v>40200000</v>
      </c>
      <c r="D543" s="25">
        <v>0</v>
      </c>
      <c r="E543" s="25">
        <v>0</v>
      </c>
      <c r="F543" s="25">
        <v>0</v>
      </c>
      <c r="G543" s="25">
        <v>2000000</v>
      </c>
      <c r="H543" s="25">
        <v>38200000</v>
      </c>
      <c r="I543" s="25">
        <v>38200000</v>
      </c>
      <c r="J543" s="25">
        <v>38200000</v>
      </c>
      <c r="K543" s="25">
        <v>32802750</v>
      </c>
      <c r="L543" s="25">
        <v>32802750</v>
      </c>
      <c r="M543" s="25">
        <v>32802750</v>
      </c>
      <c r="N543" s="25">
        <v>32802750</v>
      </c>
      <c r="O543" s="25">
        <v>32802750</v>
      </c>
      <c r="P543" s="25">
        <v>32802750</v>
      </c>
      <c r="Q543" s="25">
        <v>32802750</v>
      </c>
      <c r="R543" s="25">
        <v>32802750</v>
      </c>
      <c r="S543" s="25">
        <v>0</v>
      </c>
      <c r="T543" s="25">
        <v>0</v>
      </c>
      <c r="U543" s="25">
        <v>0</v>
      </c>
      <c r="V543" s="25">
        <v>0</v>
      </c>
      <c r="W543" s="25">
        <v>5397250</v>
      </c>
      <c r="X543" s="25">
        <v>14.1289267015707</v>
      </c>
      <c r="Y543" s="25">
        <v>5397250</v>
      </c>
      <c r="Z543" s="25">
        <v>14.1289267015707</v>
      </c>
      <c r="AA543" s="25">
        <v>5397250</v>
      </c>
      <c r="AB543" s="25">
        <v>14.1289267015707</v>
      </c>
      <c r="AC543" s="25">
        <v>0</v>
      </c>
      <c r="AD543" s="25">
        <v>0</v>
      </c>
      <c r="AE543" s="25">
        <v>0</v>
      </c>
    </row>
    <row r="544" spans="1:31" ht="38.25" x14ac:dyDescent="0.2">
      <c r="A544" s="38" t="s">
        <v>829</v>
      </c>
      <c r="B544" s="104" t="s">
        <v>830</v>
      </c>
      <c r="C544" s="25">
        <v>13400000</v>
      </c>
      <c r="D544" s="25">
        <v>0</v>
      </c>
      <c r="E544" s="25">
        <v>0</v>
      </c>
      <c r="F544" s="25">
        <v>0</v>
      </c>
      <c r="G544" s="25">
        <v>800000</v>
      </c>
      <c r="H544" s="25">
        <v>12600000</v>
      </c>
      <c r="I544" s="25">
        <v>12600000</v>
      </c>
      <c r="J544" s="25">
        <v>12600000</v>
      </c>
      <c r="K544" s="25">
        <v>12600000</v>
      </c>
      <c r="L544" s="25">
        <v>12600000</v>
      </c>
      <c r="M544" s="25">
        <v>12600000</v>
      </c>
      <c r="N544" s="25">
        <v>12600000</v>
      </c>
      <c r="O544" s="25">
        <v>12600000</v>
      </c>
      <c r="P544" s="25">
        <v>12600000</v>
      </c>
      <c r="Q544" s="25">
        <v>12600000</v>
      </c>
      <c r="R544" s="25">
        <v>12600000</v>
      </c>
      <c r="S544" s="25">
        <v>0</v>
      </c>
      <c r="T544" s="25">
        <v>0</v>
      </c>
      <c r="U544" s="25">
        <v>0</v>
      </c>
      <c r="V544" s="25">
        <v>0</v>
      </c>
      <c r="W544" s="25">
        <v>0</v>
      </c>
      <c r="X544" s="25">
        <v>0</v>
      </c>
      <c r="Y544" s="25">
        <v>0</v>
      </c>
      <c r="Z544" s="25">
        <v>0</v>
      </c>
      <c r="AA544" s="25">
        <v>0</v>
      </c>
      <c r="AB544" s="25">
        <v>0</v>
      </c>
      <c r="AC544" s="25">
        <v>0</v>
      </c>
      <c r="AD544" s="25">
        <v>0</v>
      </c>
      <c r="AE544" s="25">
        <v>0</v>
      </c>
    </row>
    <row r="545" spans="1:31" ht="25.5" x14ac:dyDescent="0.2">
      <c r="A545" s="38" t="s">
        <v>831</v>
      </c>
      <c r="B545" s="104" t="s">
        <v>832</v>
      </c>
      <c r="C545" s="25">
        <v>13400000</v>
      </c>
      <c r="D545" s="25">
        <v>0</v>
      </c>
      <c r="E545" s="25">
        <v>0</v>
      </c>
      <c r="F545" s="25">
        <v>0</v>
      </c>
      <c r="G545" s="25">
        <v>1200000</v>
      </c>
      <c r="H545" s="25">
        <v>12200000</v>
      </c>
      <c r="I545" s="25">
        <v>12200000</v>
      </c>
      <c r="J545" s="25">
        <v>12200000</v>
      </c>
      <c r="K545" s="25">
        <v>8432750</v>
      </c>
      <c r="L545" s="25">
        <v>8432750</v>
      </c>
      <c r="M545" s="25">
        <v>8432750</v>
      </c>
      <c r="N545" s="25">
        <v>8432750</v>
      </c>
      <c r="O545" s="25">
        <v>8432750</v>
      </c>
      <c r="P545" s="25">
        <v>8432750</v>
      </c>
      <c r="Q545" s="25">
        <v>8432750</v>
      </c>
      <c r="R545" s="25">
        <v>8432750</v>
      </c>
      <c r="S545" s="25">
        <v>0</v>
      </c>
      <c r="T545" s="25">
        <v>0</v>
      </c>
      <c r="U545" s="25">
        <v>0</v>
      </c>
      <c r="V545" s="25">
        <v>0</v>
      </c>
      <c r="W545" s="25">
        <v>3767250</v>
      </c>
      <c r="X545" s="25">
        <v>30.8790983606557</v>
      </c>
      <c r="Y545" s="25">
        <v>3767250</v>
      </c>
      <c r="Z545" s="25">
        <v>30.8790983606557</v>
      </c>
      <c r="AA545" s="25">
        <v>3767250</v>
      </c>
      <c r="AB545" s="25">
        <v>30.8790983606557</v>
      </c>
      <c r="AC545" s="25">
        <v>0</v>
      </c>
      <c r="AD545" s="25">
        <v>0</v>
      </c>
      <c r="AE545" s="25">
        <v>0</v>
      </c>
    </row>
    <row r="546" spans="1:31" ht="38.25" x14ac:dyDescent="0.2">
      <c r="A546" s="38" t="s">
        <v>833</v>
      </c>
      <c r="B546" s="104" t="s">
        <v>834</v>
      </c>
      <c r="C546" s="25">
        <v>13400000</v>
      </c>
      <c r="D546" s="25">
        <v>0</v>
      </c>
      <c r="E546" s="25">
        <v>0</v>
      </c>
      <c r="F546" s="25">
        <v>0</v>
      </c>
      <c r="G546" s="25">
        <v>0</v>
      </c>
      <c r="H546" s="25">
        <v>13400000</v>
      </c>
      <c r="I546" s="25">
        <v>13400000</v>
      </c>
      <c r="J546" s="25">
        <v>13400000</v>
      </c>
      <c r="K546" s="25">
        <v>11770000</v>
      </c>
      <c r="L546" s="25">
        <v>11770000</v>
      </c>
      <c r="M546" s="25">
        <v>11770000</v>
      </c>
      <c r="N546" s="25">
        <v>11770000</v>
      </c>
      <c r="O546" s="25">
        <v>11770000</v>
      </c>
      <c r="P546" s="25">
        <v>11770000</v>
      </c>
      <c r="Q546" s="25">
        <v>11770000</v>
      </c>
      <c r="R546" s="25">
        <v>11770000</v>
      </c>
      <c r="S546" s="25">
        <v>0</v>
      </c>
      <c r="T546" s="25">
        <v>0</v>
      </c>
      <c r="U546" s="25">
        <v>0</v>
      </c>
      <c r="V546" s="25">
        <v>0</v>
      </c>
      <c r="W546" s="25">
        <v>1630000</v>
      </c>
      <c r="X546" s="25">
        <v>12.164179104477599</v>
      </c>
      <c r="Y546" s="25">
        <v>1630000</v>
      </c>
      <c r="Z546" s="25">
        <v>12.164179104477599</v>
      </c>
      <c r="AA546" s="25">
        <v>1630000</v>
      </c>
      <c r="AB546" s="25">
        <v>12.164179104477599</v>
      </c>
      <c r="AC546" s="25">
        <v>0</v>
      </c>
      <c r="AD546" s="25">
        <v>0</v>
      </c>
      <c r="AE546" s="25">
        <v>0</v>
      </c>
    </row>
    <row r="547" spans="1:31" x14ac:dyDescent="0.2">
      <c r="A547" s="38" t="s">
        <v>835</v>
      </c>
      <c r="B547" s="104" t="s">
        <v>532</v>
      </c>
      <c r="C547" s="25">
        <v>86400000</v>
      </c>
      <c r="D547" s="25">
        <v>0</v>
      </c>
      <c r="E547" s="25">
        <v>0</v>
      </c>
      <c r="F547" s="25">
        <v>900000</v>
      </c>
      <c r="G547" s="25">
        <v>46591050</v>
      </c>
      <c r="H547" s="25">
        <v>40708950</v>
      </c>
      <c r="I547" s="25">
        <v>40708950</v>
      </c>
      <c r="J547" s="25">
        <v>40708950</v>
      </c>
      <c r="K547" s="25">
        <v>28158950</v>
      </c>
      <c r="L547" s="25">
        <v>28158950</v>
      </c>
      <c r="M547" s="25">
        <v>28158950</v>
      </c>
      <c r="N547" s="25">
        <v>28158950</v>
      </c>
      <c r="O547" s="25">
        <v>28158950</v>
      </c>
      <c r="P547" s="25">
        <v>28158950</v>
      </c>
      <c r="Q547" s="25">
        <v>28158950</v>
      </c>
      <c r="R547" s="25">
        <v>28158950</v>
      </c>
      <c r="S547" s="25">
        <v>0</v>
      </c>
      <c r="T547" s="25">
        <v>0</v>
      </c>
      <c r="U547" s="25">
        <v>0</v>
      </c>
      <c r="V547" s="25">
        <v>0</v>
      </c>
      <c r="W547" s="25">
        <v>12550000</v>
      </c>
      <c r="X547" s="25">
        <v>30.828601572872799</v>
      </c>
      <c r="Y547" s="25">
        <v>12550000</v>
      </c>
      <c r="Z547" s="25">
        <v>30.828601572872799</v>
      </c>
      <c r="AA547" s="25">
        <v>12550000</v>
      </c>
      <c r="AB547" s="25">
        <v>30.828601572872799</v>
      </c>
      <c r="AC547" s="25">
        <v>0</v>
      </c>
      <c r="AD547" s="25">
        <v>0</v>
      </c>
      <c r="AE547" s="25">
        <v>0</v>
      </c>
    </row>
    <row r="548" spans="1:31" ht="38.25" x14ac:dyDescent="0.2">
      <c r="A548" s="38" t="s">
        <v>836</v>
      </c>
      <c r="B548" s="104" t="s">
        <v>830</v>
      </c>
      <c r="C548" s="25">
        <v>28800000</v>
      </c>
      <c r="D548" s="25">
        <v>0</v>
      </c>
      <c r="E548" s="25">
        <v>0</v>
      </c>
      <c r="F548" s="25">
        <v>0</v>
      </c>
      <c r="G548" s="25">
        <v>26800000</v>
      </c>
      <c r="H548" s="25">
        <v>2000000</v>
      </c>
      <c r="I548" s="25">
        <v>2000000</v>
      </c>
      <c r="J548" s="25">
        <v>2000000</v>
      </c>
      <c r="K548" s="25">
        <v>0</v>
      </c>
      <c r="L548" s="25">
        <v>0</v>
      </c>
      <c r="M548" s="25">
        <v>0</v>
      </c>
      <c r="N548" s="25">
        <v>0</v>
      </c>
      <c r="O548" s="25">
        <v>0</v>
      </c>
      <c r="P548" s="25">
        <v>0</v>
      </c>
      <c r="Q548" s="25">
        <v>0</v>
      </c>
      <c r="R548" s="25">
        <v>0</v>
      </c>
      <c r="S548" s="25">
        <v>0</v>
      </c>
      <c r="T548" s="25">
        <v>0</v>
      </c>
      <c r="U548" s="25">
        <v>0</v>
      </c>
      <c r="V548" s="25">
        <v>0</v>
      </c>
      <c r="W548" s="25">
        <v>2000000</v>
      </c>
      <c r="X548" s="25">
        <v>100</v>
      </c>
      <c r="Y548" s="25">
        <v>2000000</v>
      </c>
      <c r="Z548" s="25">
        <v>100</v>
      </c>
      <c r="AA548" s="25">
        <v>2000000</v>
      </c>
      <c r="AB548" s="25">
        <v>100</v>
      </c>
      <c r="AC548" s="25">
        <v>0</v>
      </c>
      <c r="AD548" s="25">
        <v>0</v>
      </c>
      <c r="AE548" s="25">
        <v>0</v>
      </c>
    </row>
    <row r="549" spans="1:31" ht="25.5" x14ac:dyDescent="0.2">
      <c r="A549" s="38" t="s">
        <v>837</v>
      </c>
      <c r="B549" s="104" t="s">
        <v>832</v>
      </c>
      <c r="C549" s="25">
        <v>28800000</v>
      </c>
      <c r="D549" s="25">
        <v>0</v>
      </c>
      <c r="E549" s="25">
        <v>0</v>
      </c>
      <c r="F549" s="25">
        <v>900000</v>
      </c>
      <c r="G549" s="25">
        <v>16941050</v>
      </c>
      <c r="H549" s="25">
        <v>12758950</v>
      </c>
      <c r="I549" s="25">
        <v>12758950</v>
      </c>
      <c r="J549" s="25">
        <v>12758950</v>
      </c>
      <c r="K549" s="25">
        <v>12308950</v>
      </c>
      <c r="L549" s="25">
        <v>12308950</v>
      </c>
      <c r="M549" s="25">
        <v>12308950</v>
      </c>
      <c r="N549" s="25">
        <v>12308950</v>
      </c>
      <c r="O549" s="25">
        <v>12308950</v>
      </c>
      <c r="P549" s="25">
        <v>12308950</v>
      </c>
      <c r="Q549" s="25">
        <v>12308950</v>
      </c>
      <c r="R549" s="25">
        <v>12308950</v>
      </c>
      <c r="S549" s="25">
        <v>0</v>
      </c>
      <c r="T549" s="25">
        <v>0</v>
      </c>
      <c r="U549" s="25">
        <v>0</v>
      </c>
      <c r="V549" s="25">
        <v>0</v>
      </c>
      <c r="W549" s="25">
        <v>450000</v>
      </c>
      <c r="X549" s="25">
        <v>3.5269359939493503</v>
      </c>
      <c r="Y549" s="25">
        <v>450000</v>
      </c>
      <c r="Z549" s="25">
        <v>3.5269359939493503</v>
      </c>
      <c r="AA549" s="25">
        <v>450000</v>
      </c>
      <c r="AB549" s="25">
        <v>3.5269359939493503</v>
      </c>
      <c r="AC549" s="25">
        <v>0</v>
      </c>
      <c r="AD549" s="25">
        <v>0</v>
      </c>
      <c r="AE549" s="25">
        <v>0</v>
      </c>
    </row>
    <row r="550" spans="1:31" ht="38.25" x14ac:dyDescent="0.2">
      <c r="A550" s="38" t="s">
        <v>838</v>
      </c>
      <c r="B550" s="104" t="s">
        <v>834</v>
      </c>
      <c r="C550" s="25">
        <v>28800000</v>
      </c>
      <c r="D550" s="25">
        <v>0</v>
      </c>
      <c r="E550" s="25">
        <v>0</v>
      </c>
      <c r="F550" s="25">
        <v>0</v>
      </c>
      <c r="G550" s="25">
        <v>2850000</v>
      </c>
      <c r="H550" s="25">
        <v>25950000</v>
      </c>
      <c r="I550" s="25">
        <v>25950000</v>
      </c>
      <c r="J550" s="25">
        <v>25950000</v>
      </c>
      <c r="K550" s="25">
        <v>15850000</v>
      </c>
      <c r="L550" s="25">
        <v>15850000</v>
      </c>
      <c r="M550" s="25">
        <v>15850000</v>
      </c>
      <c r="N550" s="25">
        <v>15850000</v>
      </c>
      <c r="O550" s="25">
        <v>15850000</v>
      </c>
      <c r="P550" s="25">
        <v>15850000</v>
      </c>
      <c r="Q550" s="25">
        <v>15850000</v>
      </c>
      <c r="R550" s="25">
        <v>15850000</v>
      </c>
      <c r="S550" s="25">
        <v>0</v>
      </c>
      <c r="T550" s="25">
        <v>0</v>
      </c>
      <c r="U550" s="25">
        <v>0</v>
      </c>
      <c r="V550" s="25">
        <v>0</v>
      </c>
      <c r="W550" s="25">
        <v>10100000</v>
      </c>
      <c r="X550" s="25">
        <v>38.921001926782296</v>
      </c>
      <c r="Y550" s="25">
        <v>10100000</v>
      </c>
      <c r="Z550" s="25">
        <v>38.921001926782296</v>
      </c>
      <c r="AA550" s="25">
        <v>10100000</v>
      </c>
      <c r="AB550" s="25">
        <v>38.921001926782296</v>
      </c>
      <c r="AC550" s="25">
        <v>0</v>
      </c>
      <c r="AD550" s="25">
        <v>0</v>
      </c>
      <c r="AE550" s="25">
        <v>0</v>
      </c>
    </row>
    <row r="551" spans="1:31" x14ac:dyDescent="0.2">
      <c r="A551" s="38" t="s">
        <v>839</v>
      </c>
      <c r="B551" s="104" t="s">
        <v>840</v>
      </c>
      <c r="C551" s="25">
        <v>116900000</v>
      </c>
      <c r="D551" s="25">
        <v>0</v>
      </c>
      <c r="E551" s="25">
        <v>0</v>
      </c>
      <c r="F551" s="25">
        <v>0</v>
      </c>
      <c r="G551" s="25">
        <v>16000000</v>
      </c>
      <c r="H551" s="25">
        <v>100900000</v>
      </c>
      <c r="I551" s="25">
        <v>100900000</v>
      </c>
      <c r="J551" s="25">
        <v>100900000</v>
      </c>
      <c r="K551" s="25">
        <v>98731067</v>
      </c>
      <c r="L551" s="25">
        <v>98731067</v>
      </c>
      <c r="M551" s="25">
        <v>98731067</v>
      </c>
      <c r="N551" s="25">
        <v>98731067</v>
      </c>
      <c r="O551" s="25">
        <v>98731067</v>
      </c>
      <c r="P551" s="25">
        <v>98731067</v>
      </c>
      <c r="Q551" s="25">
        <v>95731067</v>
      </c>
      <c r="R551" s="25">
        <v>95731067</v>
      </c>
      <c r="S551" s="25">
        <v>0</v>
      </c>
      <c r="T551" s="25">
        <v>0</v>
      </c>
      <c r="U551" s="25">
        <v>0</v>
      </c>
      <c r="V551" s="25">
        <v>0</v>
      </c>
      <c r="W551" s="25">
        <v>2168933</v>
      </c>
      <c r="X551" s="25">
        <v>2.1495867195242799</v>
      </c>
      <c r="Y551" s="25">
        <v>2168933</v>
      </c>
      <c r="Z551" s="25">
        <v>2.1495867195242799</v>
      </c>
      <c r="AA551" s="25">
        <v>2168933</v>
      </c>
      <c r="AB551" s="25">
        <v>2.1495867195242799</v>
      </c>
      <c r="AC551" s="25">
        <v>0</v>
      </c>
      <c r="AD551" s="25">
        <v>0</v>
      </c>
      <c r="AE551" s="25">
        <v>3000000</v>
      </c>
    </row>
    <row r="552" spans="1:31" x14ac:dyDescent="0.2">
      <c r="A552" s="38" t="s">
        <v>841</v>
      </c>
      <c r="B552" s="104" t="s">
        <v>842</v>
      </c>
      <c r="C552" s="25">
        <v>116900000</v>
      </c>
      <c r="D552" s="25">
        <v>0</v>
      </c>
      <c r="E552" s="25">
        <v>0</v>
      </c>
      <c r="F552" s="25">
        <v>0</v>
      </c>
      <c r="G552" s="25">
        <v>16000000</v>
      </c>
      <c r="H552" s="25">
        <v>100900000</v>
      </c>
      <c r="I552" s="25">
        <v>100900000</v>
      </c>
      <c r="J552" s="25">
        <v>100900000</v>
      </c>
      <c r="K552" s="25">
        <v>98731067</v>
      </c>
      <c r="L552" s="25">
        <v>98731067</v>
      </c>
      <c r="M552" s="25">
        <v>98731067</v>
      </c>
      <c r="N552" s="25">
        <v>98731067</v>
      </c>
      <c r="O552" s="25">
        <v>98731067</v>
      </c>
      <c r="P552" s="25">
        <v>98731067</v>
      </c>
      <c r="Q552" s="25">
        <v>95731067</v>
      </c>
      <c r="R552" s="25">
        <v>95731067</v>
      </c>
      <c r="S552" s="25">
        <v>0</v>
      </c>
      <c r="T552" s="25">
        <v>0</v>
      </c>
      <c r="U552" s="25">
        <v>0</v>
      </c>
      <c r="V552" s="25">
        <v>0</v>
      </c>
      <c r="W552" s="25">
        <v>2168933</v>
      </c>
      <c r="X552" s="25">
        <v>2.1495867195242799</v>
      </c>
      <c r="Y552" s="25">
        <v>2168933</v>
      </c>
      <c r="Z552" s="25">
        <v>2.1495867195242799</v>
      </c>
      <c r="AA552" s="25">
        <v>2168933</v>
      </c>
      <c r="AB552" s="25">
        <v>2.1495867195242799</v>
      </c>
      <c r="AC552" s="25">
        <v>0</v>
      </c>
      <c r="AD552" s="25">
        <v>0</v>
      </c>
      <c r="AE552" s="25">
        <v>3000000</v>
      </c>
    </row>
    <row r="553" spans="1:31" x14ac:dyDescent="0.2">
      <c r="A553" s="38" t="s">
        <v>843</v>
      </c>
      <c r="B553" s="104" t="s">
        <v>502</v>
      </c>
      <c r="C553" s="25">
        <v>28400000</v>
      </c>
      <c r="D553" s="25">
        <v>0</v>
      </c>
      <c r="E553" s="25">
        <v>0</v>
      </c>
      <c r="F553" s="25">
        <v>0</v>
      </c>
      <c r="G553" s="25">
        <v>0</v>
      </c>
      <c r="H553" s="25">
        <v>28400000</v>
      </c>
      <c r="I553" s="25">
        <v>28400000</v>
      </c>
      <c r="J553" s="25">
        <v>28400000</v>
      </c>
      <c r="K553" s="25">
        <v>26815167</v>
      </c>
      <c r="L553" s="25">
        <v>26815167</v>
      </c>
      <c r="M553" s="25">
        <v>26815167</v>
      </c>
      <c r="N553" s="25">
        <v>26815167</v>
      </c>
      <c r="O553" s="25">
        <v>26815167</v>
      </c>
      <c r="P553" s="25">
        <v>26815167</v>
      </c>
      <c r="Q553" s="25">
        <v>23815167</v>
      </c>
      <c r="R553" s="25">
        <v>23815167</v>
      </c>
      <c r="S553" s="25">
        <v>0</v>
      </c>
      <c r="T553" s="25">
        <v>0</v>
      </c>
      <c r="U553" s="25">
        <v>0</v>
      </c>
      <c r="V553" s="25">
        <v>0</v>
      </c>
      <c r="W553" s="25">
        <v>1584833</v>
      </c>
      <c r="X553" s="25">
        <v>5.5803978873239393</v>
      </c>
      <c r="Y553" s="25">
        <v>1584833</v>
      </c>
      <c r="Z553" s="25">
        <v>5.5803978873239393</v>
      </c>
      <c r="AA553" s="25">
        <v>1584833</v>
      </c>
      <c r="AB553" s="25">
        <v>5.5803978873239393</v>
      </c>
      <c r="AC553" s="25">
        <v>0</v>
      </c>
      <c r="AD553" s="25">
        <v>0</v>
      </c>
      <c r="AE553" s="25">
        <v>3000000</v>
      </c>
    </row>
    <row r="554" spans="1:31" ht="25.5" x14ac:dyDescent="0.2">
      <c r="A554" s="38" t="s">
        <v>844</v>
      </c>
      <c r="B554" s="104" t="s">
        <v>845</v>
      </c>
      <c r="C554" s="25">
        <v>28400000</v>
      </c>
      <c r="D554" s="25">
        <v>0</v>
      </c>
      <c r="E554" s="25">
        <v>0</v>
      </c>
      <c r="F554" s="25">
        <v>0</v>
      </c>
      <c r="G554" s="25">
        <v>0</v>
      </c>
      <c r="H554" s="25">
        <v>28400000</v>
      </c>
      <c r="I554" s="25">
        <v>28400000</v>
      </c>
      <c r="J554" s="25">
        <v>28400000</v>
      </c>
      <c r="K554" s="25">
        <v>26815167</v>
      </c>
      <c r="L554" s="25">
        <v>26815167</v>
      </c>
      <c r="M554" s="25">
        <v>26815167</v>
      </c>
      <c r="N554" s="25">
        <v>26815167</v>
      </c>
      <c r="O554" s="25">
        <v>26815167</v>
      </c>
      <c r="P554" s="25">
        <v>26815167</v>
      </c>
      <c r="Q554" s="25">
        <v>23815167</v>
      </c>
      <c r="R554" s="25">
        <v>23815167</v>
      </c>
      <c r="S554" s="25">
        <v>0</v>
      </c>
      <c r="T554" s="25">
        <v>0</v>
      </c>
      <c r="U554" s="25">
        <v>0</v>
      </c>
      <c r="V554" s="25">
        <v>0</v>
      </c>
      <c r="W554" s="25">
        <v>1584833</v>
      </c>
      <c r="X554" s="25">
        <v>5.5803978873239393</v>
      </c>
      <c r="Y554" s="25">
        <v>1584833</v>
      </c>
      <c r="Z554" s="25">
        <v>5.5803978873239393</v>
      </c>
      <c r="AA554" s="25">
        <v>1584833</v>
      </c>
      <c r="AB554" s="25">
        <v>5.5803978873239393</v>
      </c>
      <c r="AC554" s="25">
        <v>0</v>
      </c>
      <c r="AD554" s="25">
        <v>0</v>
      </c>
      <c r="AE554" s="25">
        <v>3000000</v>
      </c>
    </row>
    <row r="555" spans="1:31" x14ac:dyDescent="0.2">
      <c r="A555" s="38" t="s">
        <v>846</v>
      </c>
      <c r="B555" s="104" t="s">
        <v>532</v>
      </c>
      <c r="C555" s="25">
        <v>88500000</v>
      </c>
      <c r="D555" s="25">
        <v>0</v>
      </c>
      <c r="E555" s="25">
        <v>0</v>
      </c>
      <c r="F555" s="25">
        <v>0</v>
      </c>
      <c r="G555" s="25">
        <v>16000000</v>
      </c>
      <c r="H555" s="25">
        <v>72500000</v>
      </c>
      <c r="I555" s="25">
        <v>72500000</v>
      </c>
      <c r="J555" s="25">
        <v>72500000</v>
      </c>
      <c r="K555" s="25">
        <v>71915900</v>
      </c>
      <c r="L555" s="25">
        <v>71915900</v>
      </c>
      <c r="M555" s="25">
        <v>71915900</v>
      </c>
      <c r="N555" s="25">
        <v>71915900</v>
      </c>
      <c r="O555" s="25">
        <v>71915900</v>
      </c>
      <c r="P555" s="25">
        <v>71915900</v>
      </c>
      <c r="Q555" s="25">
        <v>71915900</v>
      </c>
      <c r="R555" s="25">
        <v>71915900</v>
      </c>
      <c r="S555" s="25">
        <v>0</v>
      </c>
      <c r="T555" s="25">
        <v>0</v>
      </c>
      <c r="U555" s="25">
        <v>0</v>
      </c>
      <c r="V555" s="25">
        <v>0</v>
      </c>
      <c r="W555" s="25">
        <v>584100</v>
      </c>
      <c r="X555" s="25">
        <v>0.80565517241379292</v>
      </c>
      <c r="Y555" s="25">
        <v>584100</v>
      </c>
      <c r="Z555" s="25">
        <v>0.80565517241379292</v>
      </c>
      <c r="AA555" s="25">
        <v>584100</v>
      </c>
      <c r="AB555" s="25">
        <v>0.80565517241379292</v>
      </c>
      <c r="AC555" s="25">
        <v>0</v>
      </c>
      <c r="AD555" s="25">
        <v>0</v>
      </c>
      <c r="AE555" s="25">
        <v>0</v>
      </c>
    </row>
    <row r="556" spans="1:31" ht="25.5" x14ac:dyDescent="0.2">
      <c r="A556" s="38" t="s">
        <v>847</v>
      </c>
      <c r="B556" s="104" t="s">
        <v>845</v>
      </c>
      <c r="C556" s="25">
        <v>88500000</v>
      </c>
      <c r="D556" s="25">
        <v>0</v>
      </c>
      <c r="E556" s="25">
        <v>0</v>
      </c>
      <c r="F556" s="25">
        <v>0</v>
      </c>
      <c r="G556" s="25">
        <v>16000000</v>
      </c>
      <c r="H556" s="25">
        <v>72500000</v>
      </c>
      <c r="I556" s="25">
        <v>72500000</v>
      </c>
      <c r="J556" s="25">
        <v>72500000</v>
      </c>
      <c r="K556" s="25">
        <v>71915900</v>
      </c>
      <c r="L556" s="25">
        <v>71915900</v>
      </c>
      <c r="M556" s="25">
        <v>71915900</v>
      </c>
      <c r="N556" s="25">
        <v>71915900</v>
      </c>
      <c r="O556" s="25">
        <v>71915900</v>
      </c>
      <c r="P556" s="25">
        <v>71915900</v>
      </c>
      <c r="Q556" s="25">
        <v>71915900</v>
      </c>
      <c r="R556" s="25">
        <v>71915900</v>
      </c>
      <c r="S556" s="25">
        <v>0</v>
      </c>
      <c r="T556" s="25">
        <v>0</v>
      </c>
      <c r="U556" s="25">
        <v>0</v>
      </c>
      <c r="V556" s="25">
        <v>0</v>
      </c>
      <c r="W556" s="25">
        <v>584100</v>
      </c>
      <c r="X556" s="25">
        <v>0.80565517241379292</v>
      </c>
      <c r="Y556" s="25">
        <v>584100</v>
      </c>
      <c r="Z556" s="25">
        <v>0.80565517241379292</v>
      </c>
      <c r="AA556" s="25">
        <v>584100</v>
      </c>
      <c r="AB556" s="25">
        <v>0.80565517241379292</v>
      </c>
      <c r="AC556" s="25">
        <v>0</v>
      </c>
      <c r="AD556" s="25">
        <v>0</v>
      </c>
      <c r="AE556" s="25">
        <v>0</v>
      </c>
    </row>
    <row r="557" spans="1:31" x14ac:dyDescent="0.2">
      <c r="A557" s="38" t="s">
        <v>848</v>
      </c>
      <c r="B557" s="104" t="s">
        <v>546</v>
      </c>
      <c r="C557" s="25">
        <v>3712571704</v>
      </c>
      <c r="D557" s="25">
        <v>5441250297</v>
      </c>
      <c r="E557" s="25">
        <v>1800000000</v>
      </c>
      <c r="F557" s="25">
        <v>176859383</v>
      </c>
      <c r="G557" s="25">
        <v>37500000</v>
      </c>
      <c r="H557" s="25">
        <v>7493181384</v>
      </c>
      <c r="I557" s="25">
        <v>7493181384</v>
      </c>
      <c r="J557" s="25">
        <v>7493181384</v>
      </c>
      <c r="K557" s="25">
        <v>2693404517.27</v>
      </c>
      <c r="L557" s="25">
        <v>2693404517.27</v>
      </c>
      <c r="M557" s="25">
        <v>2693404517.27</v>
      </c>
      <c r="N557" s="25">
        <v>2693404517.27</v>
      </c>
      <c r="O557" s="25">
        <v>2436101881.9000001</v>
      </c>
      <c r="P557" s="25">
        <v>2436101881.9000001</v>
      </c>
      <c r="Q557" s="25">
        <v>2217210295.5799999</v>
      </c>
      <c r="R557" s="25">
        <v>2217210295.5799999</v>
      </c>
      <c r="S557" s="25">
        <v>0</v>
      </c>
      <c r="T557" s="25">
        <v>0</v>
      </c>
      <c r="U557" s="25">
        <v>0</v>
      </c>
      <c r="V557" s="25">
        <v>0</v>
      </c>
      <c r="W557" s="25">
        <v>4799776866.7299995</v>
      </c>
      <c r="X557" s="25">
        <v>64.055260653089803</v>
      </c>
      <c r="Y557" s="25">
        <v>4799776866.7299995</v>
      </c>
      <c r="Z557" s="25">
        <v>64.055260653089803</v>
      </c>
      <c r="AA557" s="25">
        <v>5057079502.1000004</v>
      </c>
      <c r="AB557" s="25">
        <v>67.48908431468449</v>
      </c>
      <c r="AC557" s="25">
        <v>0</v>
      </c>
      <c r="AD557" s="25">
        <v>257302635.37</v>
      </c>
      <c r="AE557" s="25">
        <v>218891586.31999999</v>
      </c>
    </row>
    <row r="558" spans="1:31" x14ac:dyDescent="0.2">
      <c r="A558" s="38" t="s">
        <v>849</v>
      </c>
      <c r="B558" s="104" t="s">
        <v>548</v>
      </c>
      <c r="C558" s="25">
        <v>3712571704</v>
      </c>
      <c r="D558" s="25">
        <v>5441250297</v>
      </c>
      <c r="E558" s="25">
        <v>1800000000</v>
      </c>
      <c r="F558" s="25">
        <v>176859383</v>
      </c>
      <c r="G558" s="25">
        <v>37500000</v>
      </c>
      <c r="H558" s="25">
        <v>7493181384</v>
      </c>
      <c r="I558" s="25">
        <v>7493181384</v>
      </c>
      <c r="J558" s="25">
        <v>7493181384</v>
      </c>
      <c r="K558" s="25">
        <v>2693404517.27</v>
      </c>
      <c r="L558" s="25">
        <v>2693404517.27</v>
      </c>
      <c r="M558" s="25">
        <v>2693404517.27</v>
      </c>
      <c r="N558" s="25">
        <v>2693404517.27</v>
      </c>
      <c r="O558" s="25">
        <v>2436101881.9000001</v>
      </c>
      <c r="P558" s="25">
        <v>2436101881.9000001</v>
      </c>
      <c r="Q558" s="25">
        <v>2217210295.5799999</v>
      </c>
      <c r="R558" s="25">
        <v>2217210295.5799999</v>
      </c>
      <c r="S558" s="25">
        <v>0</v>
      </c>
      <c r="T558" s="25">
        <v>0</v>
      </c>
      <c r="U558" s="25">
        <v>0</v>
      </c>
      <c r="V558" s="25">
        <v>0</v>
      </c>
      <c r="W558" s="25">
        <v>4799776866.7299995</v>
      </c>
      <c r="X558" s="25">
        <v>64.055260653089803</v>
      </c>
      <c r="Y558" s="25">
        <v>4799776866.7299995</v>
      </c>
      <c r="Z558" s="25">
        <v>64.055260653089803</v>
      </c>
      <c r="AA558" s="25">
        <v>5057079502.1000004</v>
      </c>
      <c r="AB558" s="25">
        <v>67.48908431468449</v>
      </c>
      <c r="AC558" s="25">
        <v>0</v>
      </c>
      <c r="AD558" s="25">
        <v>257302635.37</v>
      </c>
      <c r="AE558" s="25">
        <v>218891586.31999999</v>
      </c>
    </row>
    <row r="559" spans="1:31" x14ac:dyDescent="0.2">
      <c r="A559" s="38" t="s">
        <v>850</v>
      </c>
      <c r="B559" s="104" t="s">
        <v>851</v>
      </c>
      <c r="C559" s="25">
        <v>521472000</v>
      </c>
      <c r="D559" s="25">
        <v>532415298</v>
      </c>
      <c r="E559" s="25">
        <v>0</v>
      </c>
      <c r="F559" s="25">
        <v>142859383</v>
      </c>
      <c r="G559" s="25">
        <v>37500000</v>
      </c>
      <c r="H559" s="25">
        <v>1159246681</v>
      </c>
      <c r="I559" s="25">
        <v>1159246681</v>
      </c>
      <c r="J559" s="25">
        <v>1159246681</v>
      </c>
      <c r="K559" s="25">
        <v>1120821166</v>
      </c>
      <c r="L559" s="25">
        <v>1120821166</v>
      </c>
      <c r="M559" s="25">
        <v>1120821166</v>
      </c>
      <c r="N559" s="25">
        <v>1120821166</v>
      </c>
      <c r="O559" s="25">
        <v>1120821166</v>
      </c>
      <c r="P559" s="25">
        <v>1120821166</v>
      </c>
      <c r="Q559" s="25">
        <v>1114964256</v>
      </c>
      <c r="R559" s="25">
        <v>1114964256</v>
      </c>
      <c r="S559" s="25">
        <v>0</v>
      </c>
      <c r="T559" s="25">
        <v>0</v>
      </c>
      <c r="U559" s="25">
        <v>0</v>
      </c>
      <c r="V559" s="25">
        <v>0</v>
      </c>
      <c r="W559" s="25">
        <v>38425515</v>
      </c>
      <c r="X559" s="25">
        <v>3.3146970036483498</v>
      </c>
      <c r="Y559" s="25">
        <v>38425515</v>
      </c>
      <c r="Z559" s="25">
        <v>3.3146970036483498</v>
      </c>
      <c r="AA559" s="25">
        <v>38425515</v>
      </c>
      <c r="AB559" s="25">
        <v>3.3146970036483498</v>
      </c>
      <c r="AC559" s="25">
        <v>0</v>
      </c>
      <c r="AD559" s="25">
        <v>0</v>
      </c>
      <c r="AE559" s="25">
        <v>5856910</v>
      </c>
    </row>
    <row r="560" spans="1:31" x14ac:dyDescent="0.2">
      <c r="A560" s="38" t="s">
        <v>852</v>
      </c>
      <c r="B560" s="104" t="s">
        <v>853</v>
      </c>
      <c r="C560" s="25">
        <v>521472000</v>
      </c>
      <c r="D560" s="25">
        <v>532415298</v>
      </c>
      <c r="E560" s="25">
        <v>0</v>
      </c>
      <c r="F560" s="25">
        <v>142859383</v>
      </c>
      <c r="G560" s="25">
        <v>37500000</v>
      </c>
      <c r="H560" s="25">
        <v>1159246681</v>
      </c>
      <c r="I560" s="25">
        <v>1159246681</v>
      </c>
      <c r="J560" s="25">
        <v>1159246681</v>
      </c>
      <c r="K560" s="25">
        <v>1120821166</v>
      </c>
      <c r="L560" s="25">
        <v>1120821166</v>
      </c>
      <c r="M560" s="25">
        <v>1120821166</v>
      </c>
      <c r="N560" s="25">
        <v>1120821166</v>
      </c>
      <c r="O560" s="25">
        <v>1120821166</v>
      </c>
      <c r="P560" s="25">
        <v>1120821166</v>
      </c>
      <c r="Q560" s="25">
        <v>1114964256</v>
      </c>
      <c r="R560" s="25">
        <v>1114964256</v>
      </c>
      <c r="S560" s="25">
        <v>0</v>
      </c>
      <c r="T560" s="25">
        <v>0</v>
      </c>
      <c r="U560" s="25">
        <v>0</v>
      </c>
      <c r="V560" s="25">
        <v>0</v>
      </c>
      <c r="W560" s="25">
        <v>38425515</v>
      </c>
      <c r="X560" s="25">
        <v>3.3146970036483498</v>
      </c>
      <c r="Y560" s="25">
        <v>38425515</v>
      </c>
      <c r="Z560" s="25">
        <v>3.3146970036483498</v>
      </c>
      <c r="AA560" s="25">
        <v>38425515</v>
      </c>
      <c r="AB560" s="25">
        <v>3.3146970036483498</v>
      </c>
      <c r="AC560" s="25">
        <v>0</v>
      </c>
      <c r="AD560" s="25">
        <v>0</v>
      </c>
      <c r="AE560" s="25">
        <v>5856910</v>
      </c>
    </row>
    <row r="561" spans="1:31" x14ac:dyDescent="0.2">
      <c r="A561" s="38" t="s">
        <v>854</v>
      </c>
      <c r="B561" s="104" t="s">
        <v>502</v>
      </c>
      <c r="C561" s="25">
        <v>147400000</v>
      </c>
      <c r="D561" s="25">
        <v>0</v>
      </c>
      <c r="E561" s="25">
        <v>0</v>
      </c>
      <c r="F561" s="25">
        <v>13793133</v>
      </c>
      <c r="G561" s="25">
        <v>6600000</v>
      </c>
      <c r="H561" s="25">
        <v>154593133</v>
      </c>
      <c r="I561" s="25">
        <v>154593133</v>
      </c>
      <c r="J561" s="25">
        <v>154593133</v>
      </c>
      <c r="K561" s="25">
        <v>140226386</v>
      </c>
      <c r="L561" s="25">
        <v>140226386</v>
      </c>
      <c r="M561" s="25">
        <v>140226386</v>
      </c>
      <c r="N561" s="25">
        <v>140226386</v>
      </c>
      <c r="O561" s="25">
        <v>140226386</v>
      </c>
      <c r="P561" s="25">
        <v>140226386</v>
      </c>
      <c r="Q561" s="25">
        <v>135630976</v>
      </c>
      <c r="R561" s="25">
        <v>135630976</v>
      </c>
      <c r="S561" s="25">
        <v>0</v>
      </c>
      <c r="T561" s="25">
        <v>0</v>
      </c>
      <c r="U561" s="25">
        <v>0</v>
      </c>
      <c r="V561" s="25">
        <v>0</v>
      </c>
      <c r="W561" s="25">
        <v>14366747</v>
      </c>
      <c r="X561" s="25">
        <v>9.2932633689492494</v>
      </c>
      <c r="Y561" s="25">
        <v>14366747</v>
      </c>
      <c r="Z561" s="25">
        <v>9.2932633689492494</v>
      </c>
      <c r="AA561" s="25">
        <v>14366747</v>
      </c>
      <c r="AB561" s="25">
        <v>9.2932633689492494</v>
      </c>
      <c r="AC561" s="25">
        <v>0</v>
      </c>
      <c r="AD561" s="25">
        <v>0</v>
      </c>
      <c r="AE561" s="25">
        <v>4595410</v>
      </c>
    </row>
    <row r="562" spans="1:31" ht="25.5" x14ac:dyDescent="0.2">
      <c r="A562" s="38" t="s">
        <v>855</v>
      </c>
      <c r="B562" s="104" t="s">
        <v>856</v>
      </c>
      <c r="C562" s="25">
        <v>147400000</v>
      </c>
      <c r="D562" s="25">
        <v>0</v>
      </c>
      <c r="E562" s="25">
        <v>0</v>
      </c>
      <c r="F562" s="25">
        <v>13793133</v>
      </c>
      <c r="G562" s="25">
        <v>6600000</v>
      </c>
      <c r="H562" s="25">
        <v>154593133</v>
      </c>
      <c r="I562" s="25">
        <v>154593133</v>
      </c>
      <c r="J562" s="25">
        <v>154593133</v>
      </c>
      <c r="K562" s="25">
        <v>140226386</v>
      </c>
      <c r="L562" s="25">
        <v>140226386</v>
      </c>
      <c r="M562" s="25">
        <v>140226386</v>
      </c>
      <c r="N562" s="25">
        <v>140226386</v>
      </c>
      <c r="O562" s="25">
        <v>140226386</v>
      </c>
      <c r="P562" s="25">
        <v>140226386</v>
      </c>
      <c r="Q562" s="25">
        <v>135630976</v>
      </c>
      <c r="R562" s="25">
        <v>135630976</v>
      </c>
      <c r="S562" s="25">
        <v>0</v>
      </c>
      <c r="T562" s="25">
        <v>0</v>
      </c>
      <c r="U562" s="25">
        <v>0</v>
      </c>
      <c r="V562" s="25">
        <v>0</v>
      </c>
      <c r="W562" s="25">
        <v>14366747</v>
      </c>
      <c r="X562" s="25">
        <v>9.2932633689492494</v>
      </c>
      <c r="Y562" s="25">
        <v>14366747</v>
      </c>
      <c r="Z562" s="25">
        <v>9.2932633689492494</v>
      </c>
      <c r="AA562" s="25">
        <v>14366747</v>
      </c>
      <c r="AB562" s="25">
        <v>9.2932633689492494</v>
      </c>
      <c r="AC562" s="25">
        <v>0</v>
      </c>
      <c r="AD562" s="25">
        <v>0</v>
      </c>
      <c r="AE562" s="25">
        <v>4595410</v>
      </c>
    </row>
    <row r="563" spans="1:31" x14ac:dyDescent="0.2">
      <c r="A563" s="38" t="s">
        <v>857</v>
      </c>
      <c r="B563" s="104" t="s">
        <v>532</v>
      </c>
      <c r="C563" s="25">
        <v>374072000</v>
      </c>
      <c r="D563" s="25">
        <v>0</v>
      </c>
      <c r="E563" s="25">
        <v>0</v>
      </c>
      <c r="F563" s="25">
        <v>129066250</v>
      </c>
      <c r="G563" s="25">
        <v>30900000</v>
      </c>
      <c r="H563" s="25">
        <v>472238250</v>
      </c>
      <c r="I563" s="25">
        <v>472238250</v>
      </c>
      <c r="J563" s="25">
        <v>472238250</v>
      </c>
      <c r="K563" s="25">
        <v>448179482</v>
      </c>
      <c r="L563" s="25">
        <v>448179482</v>
      </c>
      <c r="M563" s="25">
        <v>448179482</v>
      </c>
      <c r="N563" s="25">
        <v>448179482</v>
      </c>
      <c r="O563" s="25">
        <v>448179482</v>
      </c>
      <c r="P563" s="25">
        <v>448179482</v>
      </c>
      <c r="Q563" s="25">
        <v>446917982</v>
      </c>
      <c r="R563" s="25">
        <v>446917982</v>
      </c>
      <c r="S563" s="25">
        <v>0</v>
      </c>
      <c r="T563" s="25">
        <v>0</v>
      </c>
      <c r="U563" s="25">
        <v>0</v>
      </c>
      <c r="V563" s="25">
        <v>0</v>
      </c>
      <c r="W563" s="25">
        <v>24058768</v>
      </c>
      <c r="X563" s="25">
        <v>5.0946250118451895</v>
      </c>
      <c r="Y563" s="25">
        <v>24058768</v>
      </c>
      <c r="Z563" s="25">
        <v>5.0946250118451895</v>
      </c>
      <c r="AA563" s="25">
        <v>24058768</v>
      </c>
      <c r="AB563" s="25">
        <v>5.0946250118451895</v>
      </c>
      <c r="AC563" s="25">
        <v>0</v>
      </c>
      <c r="AD563" s="25">
        <v>0</v>
      </c>
      <c r="AE563" s="25">
        <v>1261500</v>
      </c>
    </row>
    <row r="564" spans="1:31" ht="25.5" x14ac:dyDescent="0.2">
      <c r="A564" s="38" t="s">
        <v>858</v>
      </c>
      <c r="B564" s="104" t="s">
        <v>856</v>
      </c>
      <c r="C564" s="25">
        <v>374072000</v>
      </c>
      <c r="D564" s="25">
        <v>0</v>
      </c>
      <c r="E564" s="25">
        <v>0</v>
      </c>
      <c r="F564" s="25">
        <v>129066250</v>
      </c>
      <c r="G564" s="25">
        <v>30900000</v>
      </c>
      <c r="H564" s="25">
        <v>472238250</v>
      </c>
      <c r="I564" s="25">
        <v>472238250</v>
      </c>
      <c r="J564" s="25">
        <v>472238250</v>
      </c>
      <c r="K564" s="25">
        <v>448179482</v>
      </c>
      <c r="L564" s="25">
        <v>448179482</v>
      </c>
      <c r="M564" s="25">
        <v>448179482</v>
      </c>
      <c r="N564" s="25">
        <v>448179482</v>
      </c>
      <c r="O564" s="25">
        <v>448179482</v>
      </c>
      <c r="P564" s="25">
        <v>448179482</v>
      </c>
      <c r="Q564" s="25">
        <v>446917982</v>
      </c>
      <c r="R564" s="25">
        <v>446917982</v>
      </c>
      <c r="S564" s="25">
        <v>0</v>
      </c>
      <c r="T564" s="25">
        <v>0</v>
      </c>
      <c r="U564" s="25">
        <v>0</v>
      </c>
      <c r="V564" s="25">
        <v>0</v>
      </c>
      <c r="W564" s="25">
        <v>24058768</v>
      </c>
      <c r="X564" s="25">
        <v>5.0946250118451895</v>
      </c>
      <c r="Y564" s="25">
        <v>24058768</v>
      </c>
      <c r="Z564" s="25">
        <v>5.0946250118451895</v>
      </c>
      <c r="AA564" s="25">
        <v>24058768</v>
      </c>
      <c r="AB564" s="25">
        <v>5.0946250118451895</v>
      </c>
      <c r="AC564" s="25">
        <v>0</v>
      </c>
      <c r="AD564" s="25">
        <v>0</v>
      </c>
      <c r="AE564" s="25">
        <v>1261500</v>
      </c>
    </row>
    <row r="565" spans="1:31" x14ac:dyDescent="0.2">
      <c r="A565" s="38" t="s">
        <v>859</v>
      </c>
      <c r="B565" s="104" t="s">
        <v>860</v>
      </c>
      <c r="C565" s="25">
        <v>0</v>
      </c>
      <c r="D565" s="25">
        <v>0</v>
      </c>
      <c r="E565" s="25">
        <v>0</v>
      </c>
      <c r="F565" s="25">
        <v>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25">
        <v>0</v>
      </c>
      <c r="AA565" s="25">
        <v>0</v>
      </c>
      <c r="AB565" s="25">
        <v>0</v>
      </c>
      <c r="AC565" s="25">
        <v>0</v>
      </c>
      <c r="AD565" s="25">
        <v>0</v>
      </c>
      <c r="AE565" s="25">
        <v>0</v>
      </c>
    </row>
    <row r="566" spans="1:31" ht="25.5" x14ac:dyDescent="0.2">
      <c r="A566" s="38" t="s">
        <v>861</v>
      </c>
      <c r="B566" s="104" t="s">
        <v>856</v>
      </c>
      <c r="C566" s="25">
        <v>0</v>
      </c>
      <c r="D566" s="25">
        <v>0</v>
      </c>
      <c r="E566" s="25">
        <v>0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>
        <v>0</v>
      </c>
      <c r="R566" s="25">
        <v>0</v>
      </c>
      <c r="S566" s="25">
        <v>0</v>
      </c>
      <c r="T566" s="25">
        <v>0</v>
      </c>
      <c r="U566" s="25">
        <v>0</v>
      </c>
      <c r="V566" s="25">
        <v>0</v>
      </c>
      <c r="W566" s="25">
        <v>0</v>
      </c>
      <c r="X566" s="25">
        <v>0</v>
      </c>
      <c r="Y566" s="25">
        <v>0</v>
      </c>
      <c r="Z566" s="25">
        <v>0</v>
      </c>
      <c r="AA566" s="25">
        <v>0</v>
      </c>
      <c r="AB566" s="25">
        <v>0</v>
      </c>
      <c r="AC566" s="25">
        <v>0</v>
      </c>
      <c r="AD566" s="25">
        <v>0</v>
      </c>
      <c r="AE566" s="25">
        <v>0</v>
      </c>
    </row>
    <row r="567" spans="1:31" ht="25.5" x14ac:dyDescent="0.2">
      <c r="A567" s="38" t="s">
        <v>862</v>
      </c>
      <c r="B567" s="104" t="s">
        <v>863</v>
      </c>
      <c r="C567" s="25">
        <v>0</v>
      </c>
      <c r="D567" s="25">
        <v>532415298</v>
      </c>
      <c r="E567" s="25">
        <v>0</v>
      </c>
      <c r="F567" s="25">
        <v>0</v>
      </c>
      <c r="G567" s="25">
        <v>0</v>
      </c>
      <c r="H567" s="25">
        <v>532415298</v>
      </c>
      <c r="I567" s="25">
        <v>532415298</v>
      </c>
      <c r="J567" s="25">
        <v>532415298</v>
      </c>
      <c r="K567" s="25">
        <v>532415298</v>
      </c>
      <c r="L567" s="25">
        <v>532415298</v>
      </c>
      <c r="M567" s="25">
        <v>532415298</v>
      </c>
      <c r="N567" s="25">
        <v>532415298</v>
      </c>
      <c r="O567" s="25">
        <v>532415298</v>
      </c>
      <c r="P567" s="25">
        <v>532415298</v>
      </c>
      <c r="Q567" s="25">
        <v>532415298</v>
      </c>
      <c r="R567" s="25">
        <v>532415298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25">
        <v>0</v>
      </c>
      <c r="AA567" s="25">
        <v>0</v>
      </c>
      <c r="AB567" s="25">
        <v>0</v>
      </c>
      <c r="AC567" s="25">
        <v>0</v>
      </c>
      <c r="AD567" s="25">
        <v>0</v>
      </c>
      <c r="AE567" s="25">
        <v>0</v>
      </c>
    </row>
    <row r="568" spans="1:31" ht="25.5" x14ac:dyDescent="0.2">
      <c r="A568" s="38" t="s">
        <v>864</v>
      </c>
      <c r="B568" s="104" t="s">
        <v>856</v>
      </c>
      <c r="C568" s="25">
        <v>0</v>
      </c>
      <c r="D568" s="25">
        <v>532415298</v>
      </c>
      <c r="E568" s="25">
        <v>0</v>
      </c>
      <c r="F568" s="25">
        <v>0</v>
      </c>
      <c r="G568" s="25">
        <v>0</v>
      </c>
      <c r="H568" s="25">
        <v>532415298</v>
      </c>
      <c r="I568" s="25">
        <v>532415298</v>
      </c>
      <c r="J568" s="25">
        <v>532415298</v>
      </c>
      <c r="K568" s="25">
        <v>532415298</v>
      </c>
      <c r="L568" s="25">
        <v>532415298</v>
      </c>
      <c r="M568" s="25">
        <v>532415298</v>
      </c>
      <c r="N568" s="25">
        <v>532415298</v>
      </c>
      <c r="O568" s="25">
        <v>532415298</v>
      </c>
      <c r="P568" s="25">
        <v>532415298</v>
      </c>
      <c r="Q568" s="25">
        <v>532415298</v>
      </c>
      <c r="R568" s="25">
        <v>532415298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25">
        <v>0</v>
      </c>
      <c r="AA568" s="25">
        <v>0</v>
      </c>
      <c r="AB568" s="25">
        <v>0</v>
      </c>
      <c r="AC568" s="25">
        <v>0</v>
      </c>
      <c r="AD568" s="25">
        <v>0</v>
      </c>
      <c r="AE568" s="25">
        <v>0</v>
      </c>
    </row>
    <row r="569" spans="1:31" x14ac:dyDescent="0.2">
      <c r="A569" s="38" t="s">
        <v>865</v>
      </c>
      <c r="B569" s="104" t="s">
        <v>866</v>
      </c>
      <c r="C569" s="25">
        <v>3191099704</v>
      </c>
      <c r="D569" s="25">
        <v>4908834999</v>
      </c>
      <c r="E569" s="25">
        <v>1800000000</v>
      </c>
      <c r="F569" s="25">
        <v>34000000</v>
      </c>
      <c r="G569" s="25">
        <v>0</v>
      </c>
      <c r="H569" s="25">
        <v>6333934703</v>
      </c>
      <c r="I569" s="25">
        <v>6333934703</v>
      </c>
      <c r="J569" s="25">
        <v>6333934703</v>
      </c>
      <c r="K569" s="25">
        <v>1572583351.27</v>
      </c>
      <c r="L569" s="25">
        <v>1572583351.27</v>
      </c>
      <c r="M569" s="25">
        <v>1572583351.27</v>
      </c>
      <c r="N569" s="25">
        <v>1572583351.27</v>
      </c>
      <c r="O569" s="25">
        <v>1315280715.9000001</v>
      </c>
      <c r="P569" s="25">
        <v>1315280715.9000001</v>
      </c>
      <c r="Q569" s="25">
        <v>1102246039.5799999</v>
      </c>
      <c r="R569" s="25">
        <v>1102246039.5799999</v>
      </c>
      <c r="S569" s="25">
        <v>0</v>
      </c>
      <c r="T569" s="25">
        <v>0</v>
      </c>
      <c r="U569" s="25">
        <v>0</v>
      </c>
      <c r="V569" s="25">
        <v>0</v>
      </c>
      <c r="W569" s="25">
        <v>4761351351.7299995</v>
      </c>
      <c r="X569" s="25">
        <v>75.172094045662291</v>
      </c>
      <c r="Y569" s="25">
        <v>4761351351.7299995</v>
      </c>
      <c r="Z569" s="25">
        <v>75.172094045662291</v>
      </c>
      <c r="AA569" s="25">
        <v>5018653987.1000004</v>
      </c>
      <c r="AB569" s="25">
        <v>79.234381508905798</v>
      </c>
      <c r="AC569" s="25">
        <v>0</v>
      </c>
      <c r="AD569" s="25">
        <v>257302635.37</v>
      </c>
      <c r="AE569" s="25">
        <v>213034676.31999999</v>
      </c>
    </row>
    <row r="570" spans="1:31" x14ac:dyDescent="0.2">
      <c r="A570" s="38" t="s">
        <v>867</v>
      </c>
      <c r="B570" s="104" t="s">
        <v>868</v>
      </c>
      <c r="C570" s="25">
        <v>3191099704</v>
      </c>
      <c r="D570" s="25">
        <v>4908834999</v>
      </c>
      <c r="E570" s="25">
        <v>1800000000</v>
      </c>
      <c r="F570" s="25">
        <v>34000000</v>
      </c>
      <c r="G570" s="25">
        <v>0</v>
      </c>
      <c r="H570" s="25">
        <v>6333934703</v>
      </c>
      <c r="I570" s="25">
        <v>6333934703</v>
      </c>
      <c r="J570" s="25">
        <v>6333934703</v>
      </c>
      <c r="K570" s="25">
        <v>1572583351.27</v>
      </c>
      <c r="L570" s="25">
        <v>1572583351.27</v>
      </c>
      <c r="M570" s="25">
        <v>1572583351.27</v>
      </c>
      <c r="N570" s="25">
        <v>1572583351.27</v>
      </c>
      <c r="O570" s="25">
        <v>1315280715.9000001</v>
      </c>
      <c r="P570" s="25">
        <v>1315280715.9000001</v>
      </c>
      <c r="Q570" s="25">
        <v>1102246039.5799999</v>
      </c>
      <c r="R570" s="25">
        <v>1102246039.5799999</v>
      </c>
      <c r="S570" s="25">
        <v>0</v>
      </c>
      <c r="T570" s="25">
        <v>0</v>
      </c>
      <c r="U570" s="25">
        <v>0</v>
      </c>
      <c r="V570" s="25">
        <v>0</v>
      </c>
      <c r="W570" s="25">
        <v>4761351351.7299995</v>
      </c>
      <c r="X570" s="25">
        <v>75.172094045662291</v>
      </c>
      <c r="Y570" s="25">
        <v>4761351351.7299995</v>
      </c>
      <c r="Z570" s="25">
        <v>75.172094045662291</v>
      </c>
      <c r="AA570" s="25">
        <v>5018653987.1000004</v>
      </c>
      <c r="AB570" s="25">
        <v>79.234381508905798</v>
      </c>
      <c r="AC570" s="25">
        <v>0</v>
      </c>
      <c r="AD570" s="25">
        <v>257302635.37</v>
      </c>
      <c r="AE570" s="25">
        <v>213034676.31999999</v>
      </c>
    </row>
    <row r="571" spans="1:31" x14ac:dyDescent="0.2">
      <c r="A571" s="38" t="s">
        <v>869</v>
      </c>
      <c r="B571" s="104" t="s">
        <v>502</v>
      </c>
      <c r="C571" s="25">
        <v>52400000</v>
      </c>
      <c r="D571" s="25">
        <v>0</v>
      </c>
      <c r="E571" s="25">
        <v>0</v>
      </c>
      <c r="F571" s="25">
        <v>0</v>
      </c>
      <c r="G571" s="25">
        <v>0</v>
      </c>
      <c r="H571" s="25">
        <v>52400000</v>
      </c>
      <c r="I571" s="25">
        <v>52400000</v>
      </c>
      <c r="J571" s="25">
        <v>52400000</v>
      </c>
      <c r="K571" s="25">
        <v>49400000</v>
      </c>
      <c r="L571" s="25">
        <v>49400000</v>
      </c>
      <c r="M571" s="25">
        <v>49400000</v>
      </c>
      <c r="N571" s="25">
        <v>49400000</v>
      </c>
      <c r="O571" s="25">
        <v>34572192</v>
      </c>
      <c r="P571" s="25">
        <v>34572192</v>
      </c>
      <c r="Q571" s="25">
        <v>34572192</v>
      </c>
      <c r="R571" s="25">
        <v>34572192</v>
      </c>
      <c r="S571" s="25">
        <v>0</v>
      </c>
      <c r="T571" s="25">
        <v>0</v>
      </c>
      <c r="U571" s="25">
        <v>0</v>
      </c>
      <c r="V571" s="25">
        <v>0</v>
      </c>
      <c r="W571" s="25">
        <v>3000000</v>
      </c>
      <c r="X571" s="25">
        <v>5.7251908396946591</v>
      </c>
      <c r="Y571" s="25">
        <v>3000000</v>
      </c>
      <c r="Z571" s="25">
        <v>5.7251908396946591</v>
      </c>
      <c r="AA571" s="25">
        <v>17827808</v>
      </c>
      <c r="AB571" s="25">
        <v>34.022534351145005</v>
      </c>
      <c r="AC571" s="25">
        <v>0</v>
      </c>
      <c r="AD571" s="25">
        <v>14827808</v>
      </c>
      <c r="AE571" s="25">
        <v>0</v>
      </c>
    </row>
    <row r="572" spans="1:31" ht="25.5" x14ac:dyDescent="0.2">
      <c r="A572" s="38" t="s">
        <v>870</v>
      </c>
      <c r="B572" s="104" t="s">
        <v>871</v>
      </c>
      <c r="C572" s="25">
        <v>12400000</v>
      </c>
      <c r="D572" s="25">
        <v>0</v>
      </c>
      <c r="E572" s="25">
        <v>0</v>
      </c>
      <c r="F572" s="25">
        <v>0</v>
      </c>
      <c r="G572" s="25">
        <v>0</v>
      </c>
      <c r="H572" s="25">
        <v>12400000</v>
      </c>
      <c r="I572" s="25">
        <v>12400000</v>
      </c>
      <c r="J572" s="25">
        <v>12400000</v>
      </c>
      <c r="K572" s="25">
        <v>12400000</v>
      </c>
      <c r="L572" s="25">
        <v>12400000</v>
      </c>
      <c r="M572" s="25">
        <v>12400000</v>
      </c>
      <c r="N572" s="25">
        <v>12400000</v>
      </c>
      <c r="O572" s="25">
        <v>12400000</v>
      </c>
      <c r="P572" s="25">
        <v>12400000</v>
      </c>
      <c r="Q572" s="25">
        <v>12400000</v>
      </c>
      <c r="R572" s="25">
        <v>12400000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25">
        <v>0</v>
      </c>
      <c r="AA572" s="25">
        <v>0</v>
      </c>
      <c r="AB572" s="25">
        <v>0</v>
      </c>
      <c r="AC572" s="25">
        <v>0</v>
      </c>
      <c r="AD572" s="25">
        <v>0</v>
      </c>
      <c r="AE572" s="25">
        <v>0</v>
      </c>
    </row>
    <row r="573" spans="1:31" ht="25.5" x14ac:dyDescent="0.2">
      <c r="A573" s="38" t="s">
        <v>872</v>
      </c>
      <c r="B573" s="104" t="s">
        <v>873</v>
      </c>
      <c r="C573" s="25">
        <v>40000000</v>
      </c>
      <c r="D573" s="25">
        <v>0</v>
      </c>
      <c r="E573" s="25">
        <v>0</v>
      </c>
      <c r="F573" s="25">
        <v>0</v>
      </c>
      <c r="G573" s="25">
        <v>0</v>
      </c>
      <c r="H573" s="25">
        <v>40000000</v>
      </c>
      <c r="I573" s="25">
        <v>40000000</v>
      </c>
      <c r="J573" s="25">
        <v>40000000</v>
      </c>
      <c r="K573" s="25">
        <v>37000000</v>
      </c>
      <c r="L573" s="25">
        <v>37000000</v>
      </c>
      <c r="M573" s="25">
        <v>37000000</v>
      </c>
      <c r="N573" s="25">
        <v>37000000</v>
      </c>
      <c r="O573" s="25">
        <v>22172192</v>
      </c>
      <c r="P573" s="25">
        <v>22172192</v>
      </c>
      <c r="Q573" s="25">
        <v>22172192</v>
      </c>
      <c r="R573" s="25">
        <v>22172192</v>
      </c>
      <c r="S573" s="25">
        <v>0</v>
      </c>
      <c r="T573" s="25">
        <v>0</v>
      </c>
      <c r="U573" s="25">
        <v>0</v>
      </c>
      <c r="V573" s="25">
        <v>0</v>
      </c>
      <c r="W573" s="25">
        <v>3000000</v>
      </c>
      <c r="X573" s="25">
        <v>7.5</v>
      </c>
      <c r="Y573" s="25">
        <v>3000000</v>
      </c>
      <c r="Z573" s="25">
        <v>7.5</v>
      </c>
      <c r="AA573" s="25">
        <v>17827808</v>
      </c>
      <c r="AB573" s="25">
        <v>44.569519999999997</v>
      </c>
      <c r="AC573" s="25">
        <v>0</v>
      </c>
      <c r="AD573" s="25">
        <v>14827808</v>
      </c>
      <c r="AE573" s="25">
        <v>0</v>
      </c>
    </row>
    <row r="574" spans="1:31" x14ac:dyDescent="0.2">
      <c r="A574" s="38" t="s">
        <v>874</v>
      </c>
      <c r="B574" s="104" t="s">
        <v>875</v>
      </c>
      <c r="C574" s="25">
        <v>2998373784</v>
      </c>
      <c r="D574" s="25">
        <v>0</v>
      </c>
      <c r="E574" s="25">
        <v>1800000000</v>
      </c>
      <c r="F574" s="25">
        <v>0</v>
      </c>
      <c r="G574" s="25">
        <v>0</v>
      </c>
      <c r="H574" s="25">
        <v>1198373784</v>
      </c>
      <c r="I574" s="25">
        <v>1198373784</v>
      </c>
      <c r="J574" s="25">
        <v>1198373784</v>
      </c>
      <c r="K574" s="25">
        <v>759129616.32000005</v>
      </c>
      <c r="L574" s="25">
        <v>759129616.32000005</v>
      </c>
      <c r="M574" s="25">
        <v>759129616.32000005</v>
      </c>
      <c r="N574" s="25">
        <v>759129616.32000005</v>
      </c>
      <c r="O574" s="25">
        <v>746120019.32000005</v>
      </c>
      <c r="P574" s="25">
        <v>746120019.32000005</v>
      </c>
      <c r="Q574" s="25">
        <v>533704942</v>
      </c>
      <c r="R574" s="25">
        <v>533704942</v>
      </c>
      <c r="S574" s="25">
        <v>0</v>
      </c>
      <c r="T574" s="25">
        <v>0</v>
      </c>
      <c r="U574" s="25">
        <v>0</v>
      </c>
      <c r="V574" s="25">
        <v>0</v>
      </c>
      <c r="W574" s="25">
        <v>439244167.68000001</v>
      </c>
      <c r="X574" s="25">
        <v>36.653352530282</v>
      </c>
      <c r="Y574" s="25">
        <v>439244167.68000001</v>
      </c>
      <c r="Z574" s="25">
        <v>36.653352530282</v>
      </c>
      <c r="AA574" s="25">
        <v>452253764.68000001</v>
      </c>
      <c r="AB574" s="25">
        <v>37.738956802813405</v>
      </c>
      <c r="AC574" s="25">
        <v>0</v>
      </c>
      <c r="AD574" s="25">
        <v>13009597</v>
      </c>
      <c r="AE574" s="25">
        <v>212415077.31999999</v>
      </c>
    </row>
    <row r="575" spans="1:31" ht="25.5" x14ac:dyDescent="0.2">
      <c r="A575" s="38" t="s">
        <v>876</v>
      </c>
      <c r="B575" s="104" t="s">
        <v>877</v>
      </c>
      <c r="C575" s="25">
        <v>2998373784</v>
      </c>
      <c r="D575" s="25">
        <v>0</v>
      </c>
      <c r="E575" s="25">
        <v>1800000000</v>
      </c>
      <c r="F575" s="25">
        <v>0</v>
      </c>
      <c r="G575" s="25">
        <v>0</v>
      </c>
      <c r="H575" s="25">
        <v>1198373784</v>
      </c>
      <c r="I575" s="25">
        <v>1198373784</v>
      </c>
      <c r="J575" s="25">
        <v>1198373784</v>
      </c>
      <c r="K575" s="25">
        <v>759129616.32000005</v>
      </c>
      <c r="L575" s="25">
        <v>759129616.32000005</v>
      </c>
      <c r="M575" s="25">
        <v>759129616.32000005</v>
      </c>
      <c r="N575" s="25">
        <v>759129616.32000005</v>
      </c>
      <c r="O575" s="25">
        <v>746120019.32000005</v>
      </c>
      <c r="P575" s="25">
        <v>746120019.32000005</v>
      </c>
      <c r="Q575" s="25">
        <v>533704942</v>
      </c>
      <c r="R575" s="25">
        <v>533704942</v>
      </c>
      <c r="S575" s="25">
        <v>0</v>
      </c>
      <c r="T575" s="25">
        <v>0</v>
      </c>
      <c r="U575" s="25">
        <v>0</v>
      </c>
      <c r="V575" s="25">
        <v>0</v>
      </c>
      <c r="W575" s="25">
        <v>439244167.68000001</v>
      </c>
      <c r="X575" s="25">
        <v>36.653352530282</v>
      </c>
      <c r="Y575" s="25">
        <v>439244167.68000001</v>
      </c>
      <c r="Z575" s="25">
        <v>36.653352530282</v>
      </c>
      <c r="AA575" s="25">
        <v>452253764.68000001</v>
      </c>
      <c r="AB575" s="25">
        <v>37.738956802813405</v>
      </c>
      <c r="AC575" s="25">
        <v>0</v>
      </c>
      <c r="AD575" s="25">
        <v>13009597</v>
      </c>
      <c r="AE575" s="25">
        <v>212415077.31999999</v>
      </c>
    </row>
    <row r="576" spans="1:31" x14ac:dyDescent="0.2">
      <c r="A576" s="38" t="s">
        <v>878</v>
      </c>
      <c r="B576" s="104" t="s">
        <v>532</v>
      </c>
      <c r="C576" s="25">
        <v>26000000</v>
      </c>
      <c r="D576" s="25">
        <v>0</v>
      </c>
      <c r="E576" s="25">
        <v>0</v>
      </c>
      <c r="F576" s="25">
        <v>34000000</v>
      </c>
      <c r="G576" s="25">
        <v>0</v>
      </c>
      <c r="H576" s="25">
        <v>60000000</v>
      </c>
      <c r="I576" s="25">
        <v>60000000</v>
      </c>
      <c r="J576" s="25">
        <v>60000000</v>
      </c>
      <c r="K576" s="25">
        <v>21000000</v>
      </c>
      <c r="L576" s="25">
        <v>21000000</v>
      </c>
      <c r="M576" s="25">
        <v>21000000</v>
      </c>
      <c r="N576" s="25">
        <v>21000000</v>
      </c>
      <c r="O576" s="25">
        <v>10000000</v>
      </c>
      <c r="P576" s="25">
        <v>10000000</v>
      </c>
      <c r="Q576" s="25">
        <v>10000000</v>
      </c>
      <c r="R576" s="25">
        <v>10000000</v>
      </c>
      <c r="S576" s="25">
        <v>0</v>
      </c>
      <c r="T576" s="25">
        <v>0</v>
      </c>
      <c r="U576" s="25">
        <v>0</v>
      </c>
      <c r="V576" s="25">
        <v>0</v>
      </c>
      <c r="W576" s="25">
        <v>39000000</v>
      </c>
      <c r="X576" s="25">
        <v>65</v>
      </c>
      <c r="Y576" s="25">
        <v>39000000</v>
      </c>
      <c r="Z576" s="25">
        <v>65</v>
      </c>
      <c r="AA576" s="25">
        <v>50000000</v>
      </c>
      <c r="AB576" s="25">
        <v>83.3333333333333</v>
      </c>
      <c r="AC576" s="25">
        <v>0</v>
      </c>
      <c r="AD576" s="25">
        <v>11000000</v>
      </c>
      <c r="AE576" s="25">
        <v>0</v>
      </c>
    </row>
    <row r="577" spans="1:31" ht="25.5" x14ac:dyDescent="0.2">
      <c r="A577" s="38" t="s">
        <v>879</v>
      </c>
      <c r="B577" s="104" t="s">
        <v>871</v>
      </c>
      <c r="C577" s="25">
        <v>10000000</v>
      </c>
      <c r="D577" s="25">
        <v>0</v>
      </c>
      <c r="E577" s="25">
        <v>0</v>
      </c>
      <c r="F577" s="25">
        <v>0</v>
      </c>
      <c r="G577" s="25">
        <v>0</v>
      </c>
      <c r="H577" s="25">
        <v>10000000</v>
      </c>
      <c r="I577" s="25">
        <v>10000000</v>
      </c>
      <c r="J577" s="25">
        <v>10000000</v>
      </c>
      <c r="K577" s="25">
        <v>10000000</v>
      </c>
      <c r="L577" s="25">
        <v>10000000</v>
      </c>
      <c r="M577" s="25">
        <v>10000000</v>
      </c>
      <c r="N577" s="25">
        <v>10000000</v>
      </c>
      <c r="O577" s="25">
        <v>10000000</v>
      </c>
      <c r="P577" s="25">
        <v>10000000</v>
      </c>
      <c r="Q577" s="25">
        <v>10000000</v>
      </c>
      <c r="R577" s="25">
        <v>10000000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25">
        <v>0</v>
      </c>
      <c r="AA577" s="25">
        <v>0</v>
      </c>
      <c r="AB577" s="25">
        <v>0</v>
      </c>
      <c r="AC577" s="25">
        <v>0</v>
      </c>
      <c r="AD577" s="25">
        <v>0</v>
      </c>
      <c r="AE577" s="25">
        <v>0</v>
      </c>
    </row>
    <row r="578" spans="1:31" ht="25.5" x14ac:dyDescent="0.2">
      <c r="A578" s="38" t="s">
        <v>880</v>
      </c>
      <c r="B578" s="104" t="s">
        <v>873</v>
      </c>
      <c r="C578" s="25">
        <v>16000000</v>
      </c>
      <c r="D578" s="25">
        <v>0</v>
      </c>
      <c r="E578" s="25">
        <v>0</v>
      </c>
      <c r="F578" s="25">
        <v>34000000</v>
      </c>
      <c r="G578" s="25">
        <v>0</v>
      </c>
      <c r="H578" s="25">
        <v>50000000</v>
      </c>
      <c r="I578" s="25">
        <v>50000000</v>
      </c>
      <c r="J578" s="25">
        <v>50000000</v>
      </c>
      <c r="K578" s="25">
        <v>11000000</v>
      </c>
      <c r="L578" s="25">
        <v>11000000</v>
      </c>
      <c r="M578" s="25">
        <v>11000000</v>
      </c>
      <c r="N578" s="25">
        <v>11000000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39000000</v>
      </c>
      <c r="X578" s="25">
        <v>78</v>
      </c>
      <c r="Y578" s="25">
        <v>39000000</v>
      </c>
      <c r="Z578" s="25">
        <v>78</v>
      </c>
      <c r="AA578" s="25">
        <v>50000000</v>
      </c>
      <c r="AB578" s="25">
        <v>100</v>
      </c>
      <c r="AC578" s="25">
        <v>0</v>
      </c>
      <c r="AD578" s="25">
        <v>11000000</v>
      </c>
      <c r="AE578" s="25">
        <v>0</v>
      </c>
    </row>
    <row r="579" spans="1:31" x14ac:dyDescent="0.2">
      <c r="A579" s="38" t="s">
        <v>881</v>
      </c>
      <c r="B579" s="104" t="s">
        <v>882</v>
      </c>
      <c r="C579" s="25">
        <v>0</v>
      </c>
      <c r="D579" s="25">
        <v>4739084893</v>
      </c>
      <c r="E579" s="25">
        <v>0</v>
      </c>
      <c r="F579" s="25">
        <v>0</v>
      </c>
      <c r="G579" s="25">
        <v>0</v>
      </c>
      <c r="H579" s="25">
        <v>4739084893</v>
      </c>
      <c r="I579" s="25">
        <v>4739084893</v>
      </c>
      <c r="J579" s="25">
        <v>4739084893</v>
      </c>
      <c r="K579" s="25">
        <v>713931447.95000005</v>
      </c>
      <c r="L579" s="25">
        <v>713931447.95000005</v>
      </c>
      <c r="M579" s="25">
        <v>713931447.95000005</v>
      </c>
      <c r="N579" s="25">
        <v>713931447.95000005</v>
      </c>
      <c r="O579" s="25">
        <v>495466217.57999998</v>
      </c>
      <c r="P579" s="25">
        <v>495466217.57999998</v>
      </c>
      <c r="Q579" s="25">
        <v>495466217.57999998</v>
      </c>
      <c r="R579" s="25">
        <v>495466217.57999998</v>
      </c>
      <c r="S579" s="25">
        <v>0</v>
      </c>
      <c r="T579" s="25">
        <v>0</v>
      </c>
      <c r="U579" s="25">
        <v>0</v>
      </c>
      <c r="V579" s="25">
        <v>0</v>
      </c>
      <c r="W579" s="25">
        <v>4025153445.0500002</v>
      </c>
      <c r="X579" s="25">
        <v>84.93524669700399</v>
      </c>
      <c r="Y579" s="25">
        <v>4025153445.0500002</v>
      </c>
      <c r="Z579" s="25">
        <v>84.93524669700399</v>
      </c>
      <c r="AA579" s="25">
        <v>4243618675.4200001</v>
      </c>
      <c r="AB579" s="25">
        <v>89.545107784166504</v>
      </c>
      <c r="AC579" s="25">
        <v>0</v>
      </c>
      <c r="AD579" s="25">
        <v>218465230.37</v>
      </c>
      <c r="AE579" s="25">
        <v>0</v>
      </c>
    </row>
    <row r="580" spans="1:31" ht="25.5" x14ac:dyDescent="0.2">
      <c r="A580" s="38" t="s">
        <v>883</v>
      </c>
      <c r="B580" s="104" t="s">
        <v>877</v>
      </c>
      <c r="C580" s="25">
        <v>0</v>
      </c>
      <c r="D580" s="25">
        <v>4739084893</v>
      </c>
      <c r="E580" s="25">
        <v>0</v>
      </c>
      <c r="F580" s="25">
        <v>0</v>
      </c>
      <c r="G580" s="25">
        <v>0</v>
      </c>
      <c r="H580" s="25">
        <v>4739084893</v>
      </c>
      <c r="I580" s="25">
        <v>4739084893</v>
      </c>
      <c r="J580" s="25">
        <v>4739084893</v>
      </c>
      <c r="K580" s="25">
        <v>713931447.95000005</v>
      </c>
      <c r="L580" s="25">
        <v>713931447.95000005</v>
      </c>
      <c r="M580" s="25">
        <v>713931447.95000005</v>
      </c>
      <c r="N580" s="25">
        <v>713931447.95000005</v>
      </c>
      <c r="O580" s="25">
        <v>495466217.57999998</v>
      </c>
      <c r="P580" s="25">
        <v>495466217.57999998</v>
      </c>
      <c r="Q580" s="25">
        <v>495466217.57999998</v>
      </c>
      <c r="R580" s="25">
        <v>495466217.57999998</v>
      </c>
      <c r="S580" s="25">
        <v>0</v>
      </c>
      <c r="T580" s="25">
        <v>0</v>
      </c>
      <c r="U580" s="25">
        <v>0</v>
      </c>
      <c r="V580" s="25">
        <v>0</v>
      </c>
      <c r="W580" s="25">
        <v>4025153445.0500002</v>
      </c>
      <c r="X580" s="25">
        <v>84.93524669700399</v>
      </c>
      <c r="Y580" s="25">
        <v>4025153445.0500002</v>
      </c>
      <c r="Z580" s="25">
        <v>84.93524669700399</v>
      </c>
      <c r="AA580" s="25">
        <v>4243618675.4200001</v>
      </c>
      <c r="AB580" s="25">
        <v>89.545107784166504</v>
      </c>
      <c r="AC580" s="25">
        <v>0</v>
      </c>
      <c r="AD580" s="25">
        <v>218465230.37</v>
      </c>
      <c r="AE580" s="25">
        <v>0</v>
      </c>
    </row>
    <row r="581" spans="1:31" x14ac:dyDescent="0.2">
      <c r="A581" s="38" t="s">
        <v>884</v>
      </c>
      <c r="B581" s="104" t="s">
        <v>885</v>
      </c>
      <c r="C581" s="25">
        <v>114325920</v>
      </c>
      <c r="D581" s="25">
        <v>0</v>
      </c>
      <c r="E581" s="25">
        <v>0</v>
      </c>
      <c r="F581" s="25">
        <v>0</v>
      </c>
      <c r="G581" s="25">
        <v>0</v>
      </c>
      <c r="H581" s="25">
        <v>114325920</v>
      </c>
      <c r="I581" s="25">
        <v>114325920</v>
      </c>
      <c r="J581" s="25">
        <v>114325920</v>
      </c>
      <c r="K581" s="25">
        <v>16312799</v>
      </c>
      <c r="L581" s="25">
        <v>16312799</v>
      </c>
      <c r="M581" s="25">
        <v>16312799</v>
      </c>
      <c r="N581" s="25">
        <v>16312799</v>
      </c>
      <c r="O581" s="25">
        <v>16312799</v>
      </c>
      <c r="P581" s="25">
        <v>16312799</v>
      </c>
      <c r="Q581" s="25">
        <v>15693200</v>
      </c>
      <c r="R581" s="25">
        <v>15693200</v>
      </c>
      <c r="S581" s="25">
        <v>0</v>
      </c>
      <c r="T581" s="25">
        <v>0</v>
      </c>
      <c r="U581" s="25">
        <v>0</v>
      </c>
      <c r="V581" s="25">
        <v>0</v>
      </c>
      <c r="W581" s="25">
        <v>98013121</v>
      </c>
      <c r="X581" s="25">
        <v>85.731320596414193</v>
      </c>
      <c r="Y581" s="25">
        <v>98013121</v>
      </c>
      <c r="Z581" s="25">
        <v>85.731320596414193</v>
      </c>
      <c r="AA581" s="25">
        <v>98013121</v>
      </c>
      <c r="AB581" s="25">
        <v>85.731320596414193</v>
      </c>
      <c r="AC581" s="25">
        <v>0</v>
      </c>
      <c r="AD581" s="25">
        <v>0</v>
      </c>
      <c r="AE581" s="25">
        <v>619599</v>
      </c>
    </row>
    <row r="582" spans="1:31" ht="25.5" x14ac:dyDescent="0.2">
      <c r="A582" s="38" t="s">
        <v>886</v>
      </c>
      <c r="B582" s="104" t="s">
        <v>877</v>
      </c>
      <c r="C582" s="25">
        <v>114325920</v>
      </c>
      <c r="D582" s="25">
        <v>0</v>
      </c>
      <c r="E582" s="25">
        <v>0</v>
      </c>
      <c r="F582" s="25">
        <v>0</v>
      </c>
      <c r="G582" s="25">
        <v>0</v>
      </c>
      <c r="H582" s="25">
        <v>114325920</v>
      </c>
      <c r="I582" s="25">
        <v>114325920</v>
      </c>
      <c r="J582" s="25">
        <v>114325920</v>
      </c>
      <c r="K582" s="25">
        <v>16312799</v>
      </c>
      <c r="L582" s="25">
        <v>16312799</v>
      </c>
      <c r="M582" s="25">
        <v>16312799</v>
      </c>
      <c r="N582" s="25">
        <v>16312799</v>
      </c>
      <c r="O582" s="25">
        <v>16312799</v>
      </c>
      <c r="P582" s="25">
        <v>16312799</v>
      </c>
      <c r="Q582" s="25">
        <v>15693200</v>
      </c>
      <c r="R582" s="25">
        <v>15693200</v>
      </c>
      <c r="S582" s="25">
        <v>0</v>
      </c>
      <c r="T582" s="25">
        <v>0</v>
      </c>
      <c r="U582" s="25">
        <v>0</v>
      </c>
      <c r="V582" s="25">
        <v>0</v>
      </c>
      <c r="W582" s="25">
        <v>98013121</v>
      </c>
      <c r="X582" s="25">
        <v>85.731320596414193</v>
      </c>
      <c r="Y582" s="25">
        <v>98013121</v>
      </c>
      <c r="Z582" s="25">
        <v>85.731320596414193</v>
      </c>
      <c r="AA582" s="25">
        <v>98013121</v>
      </c>
      <c r="AB582" s="25">
        <v>85.731320596414193</v>
      </c>
      <c r="AC582" s="25">
        <v>0</v>
      </c>
      <c r="AD582" s="25">
        <v>0</v>
      </c>
      <c r="AE582" s="25">
        <v>619599</v>
      </c>
    </row>
    <row r="583" spans="1:31" ht="25.5" x14ac:dyDescent="0.2">
      <c r="A583" s="38" t="s">
        <v>887</v>
      </c>
      <c r="B583" s="104" t="s">
        <v>888</v>
      </c>
      <c r="C583" s="25">
        <v>0</v>
      </c>
      <c r="D583" s="25">
        <v>12371</v>
      </c>
      <c r="E583" s="25">
        <v>0</v>
      </c>
      <c r="F583" s="25">
        <v>0</v>
      </c>
      <c r="G583" s="25">
        <v>0</v>
      </c>
      <c r="H583" s="25">
        <v>12371</v>
      </c>
      <c r="I583" s="25">
        <v>12371</v>
      </c>
      <c r="J583" s="25">
        <v>12371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12371</v>
      </c>
      <c r="X583" s="25">
        <v>100</v>
      </c>
      <c r="Y583" s="25">
        <v>12371</v>
      </c>
      <c r="Z583" s="25">
        <v>100</v>
      </c>
      <c r="AA583" s="25">
        <v>12371</v>
      </c>
      <c r="AB583" s="25">
        <v>100</v>
      </c>
      <c r="AC583" s="25">
        <v>0</v>
      </c>
      <c r="AD583" s="25">
        <v>0</v>
      </c>
      <c r="AE583" s="25">
        <v>0</v>
      </c>
    </row>
    <row r="584" spans="1:31" ht="25.5" x14ac:dyDescent="0.2">
      <c r="A584" s="38" t="s">
        <v>889</v>
      </c>
      <c r="B584" s="104" t="s">
        <v>877</v>
      </c>
      <c r="C584" s="25">
        <v>0</v>
      </c>
      <c r="D584" s="25">
        <v>12371</v>
      </c>
      <c r="E584" s="25">
        <v>0</v>
      </c>
      <c r="F584" s="25">
        <v>0</v>
      </c>
      <c r="G584" s="25">
        <v>0</v>
      </c>
      <c r="H584" s="25">
        <v>12371</v>
      </c>
      <c r="I584" s="25">
        <v>12371</v>
      </c>
      <c r="J584" s="25">
        <v>12371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12371</v>
      </c>
      <c r="X584" s="25">
        <v>100</v>
      </c>
      <c r="Y584" s="25">
        <v>12371</v>
      </c>
      <c r="Z584" s="25">
        <v>100</v>
      </c>
      <c r="AA584" s="25">
        <v>12371</v>
      </c>
      <c r="AB584" s="25">
        <v>100</v>
      </c>
      <c r="AC584" s="25">
        <v>0</v>
      </c>
      <c r="AD584" s="25">
        <v>0</v>
      </c>
      <c r="AE584" s="25">
        <v>0</v>
      </c>
    </row>
    <row r="585" spans="1:31" x14ac:dyDescent="0.2">
      <c r="A585" s="38" t="s">
        <v>890</v>
      </c>
      <c r="B585" s="104" t="s">
        <v>891</v>
      </c>
      <c r="C585" s="25">
        <v>0</v>
      </c>
      <c r="D585" s="25">
        <v>169737735</v>
      </c>
      <c r="E585" s="25">
        <v>0</v>
      </c>
      <c r="F585" s="25">
        <v>0</v>
      </c>
      <c r="G585" s="25">
        <v>0</v>
      </c>
      <c r="H585" s="25">
        <v>169737735</v>
      </c>
      <c r="I585" s="25">
        <v>169737735</v>
      </c>
      <c r="J585" s="25">
        <v>169737735</v>
      </c>
      <c r="K585" s="25">
        <v>12809488</v>
      </c>
      <c r="L585" s="25">
        <v>12809488</v>
      </c>
      <c r="M585" s="25">
        <v>12809488</v>
      </c>
      <c r="N585" s="25">
        <v>12809488</v>
      </c>
      <c r="O585" s="25">
        <v>12809488</v>
      </c>
      <c r="P585" s="25">
        <v>12809488</v>
      </c>
      <c r="Q585" s="25">
        <v>12809488</v>
      </c>
      <c r="R585" s="25">
        <v>12809488</v>
      </c>
      <c r="S585" s="25">
        <v>0</v>
      </c>
      <c r="T585" s="25">
        <v>0</v>
      </c>
      <c r="U585" s="25">
        <v>0</v>
      </c>
      <c r="V585" s="25">
        <v>0</v>
      </c>
      <c r="W585" s="25">
        <v>156928247</v>
      </c>
      <c r="X585" s="25">
        <v>92.453364598037084</v>
      </c>
      <c r="Y585" s="25">
        <v>156928247</v>
      </c>
      <c r="Z585" s="25">
        <v>92.453364598037084</v>
      </c>
      <c r="AA585" s="25">
        <v>156928247</v>
      </c>
      <c r="AB585" s="25">
        <v>92.453364598037084</v>
      </c>
      <c r="AC585" s="25">
        <v>0</v>
      </c>
      <c r="AD585" s="25">
        <v>0</v>
      </c>
      <c r="AE585" s="25">
        <v>0</v>
      </c>
    </row>
    <row r="586" spans="1:31" ht="25.5" x14ac:dyDescent="0.2">
      <c r="A586" s="38" t="s">
        <v>892</v>
      </c>
      <c r="B586" s="104" t="s">
        <v>877</v>
      </c>
      <c r="C586" s="25">
        <v>0</v>
      </c>
      <c r="D586" s="25">
        <v>169737735</v>
      </c>
      <c r="E586" s="25">
        <v>0</v>
      </c>
      <c r="F586" s="25">
        <v>0</v>
      </c>
      <c r="G586" s="25">
        <v>0</v>
      </c>
      <c r="H586" s="25">
        <v>169737735</v>
      </c>
      <c r="I586" s="25">
        <v>169737735</v>
      </c>
      <c r="J586" s="25">
        <v>169737735</v>
      </c>
      <c r="K586" s="25">
        <v>12809488</v>
      </c>
      <c r="L586" s="25">
        <v>12809488</v>
      </c>
      <c r="M586" s="25">
        <v>12809488</v>
      </c>
      <c r="N586" s="25">
        <v>12809488</v>
      </c>
      <c r="O586" s="25">
        <v>12809488</v>
      </c>
      <c r="P586" s="25">
        <v>12809488</v>
      </c>
      <c r="Q586" s="25">
        <v>12809488</v>
      </c>
      <c r="R586" s="25">
        <v>12809488</v>
      </c>
      <c r="S586" s="25">
        <v>0</v>
      </c>
      <c r="T586" s="25">
        <v>0</v>
      </c>
      <c r="U586" s="25">
        <v>0</v>
      </c>
      <c r="V586" s="25">
        <v>0</v>
      </c>
      <c r="W586" s="25">
        <v>156928247</v>
      </c>
      <c r="X586" s="25">
        <v>92.453364598037084</v>
      </c>
      <c r="Y586" s="25">
        <v>156928247</v>
      </c>
      <c r="Z586" s="25">
        <v>92.453364598037084</v>
      </c>
      <c r="AA586" s="25">
        <v>156928247</v>
      </c>
      <c r="AB586" s="25">
        <v>92.453364598037084</v>
      </c>
      <c r="AC586" s="25">
        <v>0</v>
      </c>
      <c r="AD586" s="25">
        <v>0</v>
      </c>
      <c r="AE586" s="25">
        <v>0</v>
      </c>
    </row>
    <row r="587" spans="1:31" x14ac:dyDescent="0.2">
      <c r="A587" s="38" t="s">
        <v>893</v>
      </c>
      <c r="B587" s="104" t="s">
        <v>894</v>
      </c>
      <c r="C587" s="25">
        <v>3846700018</v>
      </c>
      <c r="D587" s="25">
        <v>2340829596</v>
      </c>
      <c r="E587" s="25">
        <v>0</v>
      </c>
      <c r="F587" s="25">
        <v>0</v>
      </c>
      <c r="G587" s="25">
        <v>0</v>
      </c>
      <c r="H587" s="25">
        <v>6187529614</v>
      </c>
      <c r="I587" s="25">
        <v>6187529614</v>
      </c>
      <c r="J587" s="25">
        <v>6187529614</v>
      </c>
      <c r="K587" s="25">
        <v>3245945876</v>
      </c>
      <c r="L587" s="25">
        <v>3245945876</v>
      </c>
      <c r="M587" s="25">
        <v>3245945876</v>
      </c>
      <c r="N587" s="25">
        <v>3245945876</v>
      </c>
      <c r="O587" s="25">
        <v>3072981846</v>
      </c>
      <c r="P587" s="25">
        <v>3072981846</v>
      </c>
      <c r="Q587" s="25">
        <v>3070351902</v>
      </c>
      <c r="R587" s="25">
        <v>3070351902</v>
      </c>
      <c r="S587" s="25">
        <v>0</v>
      </c>
      <c r="T587" s="25">
        <v>0</v>
      </c>
      <c r="U587" s="25">
        <v>0</v>
      </c>
      <c r="V587" s="25">
        <v>0</v>
      </c>
      <c r="W587" s="25">
        <v>2941583738</v>
      </c>
      <c r="X587" s="25">
        <v>47.540519747078491</v>
      </c>
      <c r="Y587" s="25">
        <v>2941583738</v>
      </c>
      <c r="Z587" s="25">
        <v>47.540519747078491</v>
      </c>
      <c r="AA587" s="25">
        <v>3114547768</v>
      </c>
      <c r="AB587" s="25">
        <v>50.335884630806106</v>
      </c>
      <c r="AC587" s="25">
        <v>0</v>
      </c>
      <c r="AD587" s="25">
        <v>172964030</v>
      </c>
      <c r="AE587" s="25">
        <v>2629944</v>
      </c>
    </row>
    <row r="588" spans="1:31" x14ac:dyDescent="0.2">
      <c r="A588" s="38" t="s">
        <v>895</v>
      </c>
      <c r="B588" s="104" t="s">
        <v>490</v>
      </c>
      <c r="C588" s="25">
        <v>3846700018</v>
      </c>
      <c r="D588" s="25">
        <v>2340829596</v>
      </c>
      <c r="E588" s="25">
        <v>0</v>
      </c>
      <c r="F588" s="25">
        <v>0</v>
      </c>
      <c r="G588" s="25">
        <v>0</v>
      </c>
      <c r="H588" s="25">
        <v>6187529614</v>
      </c>
      <c r="I588" s="25">
        <v>6187529614</v>
      </c>
      <c r="J588" s="25">
        <v>6187529614</v>
      </c>
      <c r="K588" s="25">
        <v>3245945876</v>
      </c>
      <c r="L588" s="25">
        <v>3245945876</v>
      </c>
      <c r="M588" s="25">
        <v>3245945876</v>
      </c>
      <c r="N588" s="25">
        <v>3245945876</v>
      </c>
      <c r="O588" s="25">
        <v>3072981846</v>
      </c>
      <c r="P588" s="25">
        <v>3072981846</v>
      </c>
      <c r="Q588" s="25">
        <v>3070351902</v>
      </c>
      <c r="R588" s="25">
        <v>3070351902</v>
      </c>
      <c r="S588" s="25">
        <v>0</v>
      </c>
      <c r="T588" s="25">
        <v>0</v>
      </c>
      <c r="U588" s="25">
        <v>0</v>
      </c>
      <c r="V588" s="25">
        <v>0</v>
      </c>
      <c r="W588" s="25">
        <v>2941583738</v>
      </c>
      <c r="X588" s="25">
        <v>47.540519747078491</v>
      </c>
      <c r="Y588" s="25">
        <v>2941583738</v>
      </c>
      <c r="Z588" s="25">
        <v>47.540519747078491</v>
      </c>
      <c r="AA588" s="25">
        <v>3114547768</v>
      </c>
      <c r="AB588" s="25">
        <v>50.335884630806106</v>
      </c>
      <c r="AC588" s="25">
        <v>0</v>
      </c>
      <c r="AD588" s="25">
        <v>172964030</v>
      </c>
      <c r="AE588" s="25">
        <v>2629944</v>
      </c>
    </row>
    <row r="589" spans="1:31" x14ac:dyDescent="0.2">
      <c r="A589" s="38" t="s">
        <v>896</v>
      </c>
      <c r="B589" s="104" t="s">
        <v>492</v>
      </c>
      <c r="C589" s="25">
        <v>3846700018</v>
      </c>
      <c r="D589" s="25">
        <v>2340829596</v>
      </c>
      <c r="E589" s="25">
        <v>0</v>
      </c>
      <c r="F589" s="25">
        <v>0</v>
      </c>
      <c r="G589" s="25">
        <v>0</v>
      </c>
      <c r="H589" s="25">
        <v>6187529614</v>
      </c>
      <c r="I589" s="25">
        <v>6187529614</v>
      </c>
      <c r="J589" s="25">
        <v>6187529614</v>
      </c>
      <c r="K589" s="25">
        <v>3245945876</v>
      </c>
      <c r="L589" s="25">
        <v>3245945876</v>
      </c>
      <c r="M589" s="25">
        <v>3245945876</v>
      </c>
      <c r="N589" s="25">
        <v>3245945876</v>
      </c>
      <c r="O589" s="25">
        <v>3072981846</v>
      </c>
      <c r="P589" s="25">
        <v>3072981846</v>
      </c>
      <c r="Q589" s="25">
        <v>3070351902</v>
      </c>
      <c r="R589" s="25">
        <v>3070351902</v>
      </c>
      <c r="S589" s="25">
        <v>0</v>
      </c>
      <c r="T589" s="25">
        <v>0</v>
      </c>
      <c r="U589" s="25">
        <v>0</v>
      </c>
      <c r="V589" s="25">
        <v>0</v>
      </c>
      <c r="W589" s="25">
        <v>2941583738</v>
      </c>
      <c r="X589" s="25">
        <v>47.540519747078491</v>
      </c>
      <c r="Y589" s="25">
        <v>2941583738</v>
      </c>
      <c r="Z589" s="25">
        <v>47.540519747078491</v>
      </c>
      <c r="AA589" s="25">
        <v>3114547768</v>
      </c>
      <c r="AB589" s="25">
        <v>50.335884630806106</v>
      </c>
      <c r="AC589" s="25">
        <v>0</v>
      </c>
      <c r="AD589" s="25">
        <v>172964030</v>
      </c>
      <c r="AE589" s="25">
        <v>2629944</v>
      </c>
    </row>
    <row r="590" spans="1:31" x14ac:dyDescent="0.2">
      <c r="A590" s="38" t="s">
        <v>897</v>
      </c>
      <c r="B590" s="104" t="s">
        <v>756</v>
      </c>
      <c r="C590" s="25">
        <v>3846700018</v>
      </c>
      <c r="D590" s="25">
        <v>2340829596</v>
      </c>
      <c r="E590" s="25">
        <v>0</v>
      </c>
      <c r="F590" s="25">
        <v>0</v>
      </c>
      <c r="G590" s="25">
        <v>0</v>
      </c>
      <c r="H590" s="25">
        <v>6187529614</v>
      </c>
      <c r="I590" s="25">
        <v>6187529614</v>
      </c>
      <c r="J590" s="25">
        <v>6187529614</v>
      </c>
      <c r="K590" s="25">
        <v>3245945876</v>
      </c>
      <c r="L590" s="25">
        <v>3245945876</v>
      </c>
      <c r="M590" s="25">
        <v>3245945876</v>
      </c>
      <c r="N590" s="25">
        <v>3245945876</v>
      </c>
      <c r="O590" s="25">
        <v>3072981846</v>
      </c>
      <c r="P590" s="25">
        <v>3072981846</v>
      </c>
      <c r="Q590" s="25">
        <v>3070351902</v>
      </c>
      <c r="R590" s="25">
        <v>3070351902</v>
      </c>
      <c r="S590" s="25">
        <v>0</v>
      </c>
      <c r="T590" s="25">
        <v>0</v>
      </c>
      <c r="U590" s="25">
        <v>0</v>
      </c>
      <c r="V590" s="25">
        <v>0</v>
      </c>
      <c r="W590" s="25">
        <v>2941583738</v>
      </c>
      <c r="X590" s="25">
        <v>47.540519747078491</v>
      </c>
      <c r="Y590" s="25">
        <v>2941583738</v>
      </c>
      <c r="Z590" s="25">
        <v>47.540519747078491</v>
      </c>
      <c r="AA590" s="25">
        <v>3114547768</v>
      </c>
      <c r="AB590" s="25">
        <v>50.335884630806106</v>
      </c>
      <c r="AC590" s="25">
        <v>0</v>
      </c>
      <c r="AD590" s="25">
        <v>172964030</v>
      </c>
      <c r="AE590" s="25">
        <v>2629944</v>
      </c>
    </row>
    <row r="591" spans="1:31" x14ac:dyDescent="0.2">
      <c r="A591" s="38" t="s">
        <v>898</v>
      </c>
      <c r="B591" s="104" t="s">
        <v>758</v>
      </c>
      <c r="C591" s="25">
        <v>3846700018</v>
      </c>
      <c r="D591" s="25">
        <v>2340829596</v>
      </c>
      <c r="E591" s="25">
        <v>0</v>
      </c>
      <c r="F591" s="25">
        <v>0</v>
      </c>
      <c r="G591" s="25">
        <v>0</v>
      </c>
      <c r="H591" s="25">
        <v>6187529614</v>
      </c>
      <c r="I591" s="25">
        <v>6187529614</v>
      </c>
      <c r="J591" s="25">
        <v>6187529614</v>
      </c>
      <c r="K591" s="25">
        <v>3245945876</v>
      </c>
      <c r="L591" s="25">
        <v>3245945876</v>
      </c>
      <c r="M591" s="25">
        <v>3245945876</v>
      </c>
      <c r="N591" s="25">
        <v>3245945876</v>
      </c>
      <c r="O591" s="25">
        <v>3072981846</v>
      </c>
      <c r="P591" s="25">
        <v>3072981846</v>
      </c>
      <c r="Q591" s="25">
        <v>3070351902</v>
      </c>
      <c r="R591" s="25">
        <v>3070351902</v>
      </c>
      <c r="S591" s="25">
        <v>0</v>
      </c>
      <c r="T591" s="25">
        <v>0</v>
      </c>
      <c r="U591" s="25">
        <v>0</v>
      </c>
      <c r="V591" s="25">
        <v>0</v>
      </c>
      <c r="W591" s="25">
        <v>2941583738</v>
      </c>
      <c r="X591" s="25">
        <v>47.540519747078491</v>
      </c>
      <c r="Y591" s="25">
        <v>2941583738</v>
      </c>
      <c r="Z591" s="25">
        <v>47.540519747078491</v>
      </c>
      <c r="AA591" s="25">
        <v>3114547768</v>
      </c>
      <c r="AB591" s="25">
        <v>50.335884630806106</v>
      </c>
      <c r="AC591" s="25">
        <v>0</v>
      </c>
      <c r="AD591" s="25">
        <v>172964030</v>
      </c>
      <c r="AE591" s="25">
        <v>2629944</v>
      </c>
    </row>
    <row r="592" spans="1:31" x14ac:dyDescent="0.2">
      <c r="A592" s="38" t="s">
        <v>899</v>
      </c>
      <c r="B592" s="104" t="s">
        <v>760</v>
      </c>
      <c r="C592" s="25">
        <v>3846700018</v>
      </c>
      <c r="D592" s="25">
        <v>2340829596</v>
      </c>
      <c r="E592" s="25">
        <v>0</v>
      </c>
      <c r="F592" s="25">
        <v>0</v>
      </c>
      <c r="G592" s="25">
        <v>0</v>
      </c>
      <c r="H592" s="25">
        <v>6187529614</v>
      </c>
      <c r="I592" s="25">
        <v>6187529614</v>
      </c>
      <c r="J592" s="25">
        <v>6187529614</v>
      </c>
      <c r="K592" s="25">
        <v>3245945876</v>
      </c>
      <c r="L592" s="25">
        <v>3245945876</v>
      </c>
      <c r="M592" s="25">
        <v>3245945876</v>
      </c>
      <c r="N592" s="25">
        <v>3245945876</v>
      </c>
      <c r="O592" s="25">
        <v>3072981846</v>
      </c>
      <c r="P592" s="25">
        <v>3072981846</v>
      </c>
      <c r="Q592" s="25">
        <v>3070351902</v>
      </c>
      <c r="R592" s="25">
        <v>3070351902</v>
      </c>
      <c r="S592" s="25">
        <v>0</v>
      </c>
      <c r="T592" s="25">
        <v>0</v>
      </c>
      <c r="U592" s="25">
        <v>0</v>
      </c>
      <c r="V592" s="25">
        <v>0</v>
      </c>
      <c r="W592" s="25">
        <v>2941583738</v>
      </c>
      <c r="X592" s="25">
        <v>47.540519747078491</v>
      </c>
      <c r="Y592" s="25">
        <v>2941583738</v>
      </c>
      <c r="Z592" s="25">
        <v>47.540519747078491</v>
      </c>
      <c r="AA592" s="25">
        <v>3114547768</v>
      </c>
      <c r="AB592" s="25">
        <v>50.335884630806106</v>
      </c>
      <c r="AC592" s="25">
        <v>0</v>
      </c>
      <c r="AD592" s="25">
        <v>172964030</v>
      </c>
      <c r="AE592" s="25">
        <v>2629944</v>
      </c>
    </row>
    <row r="593" spans="1:31" x14ac:dyDescent="0.2">
      <c r="A593" s="38" t="s">
        <v>900</v>
      </c>
      <c r="B593" s="104" t="s">
        <v>762</v>
      </c>
      <c r="C593" s="25">
        <v>3846700018</v>
      </c>
      <c r="D593" s="25">
        <v>2340829596</v>
      </c>
      <c r="E593" s="25">
        <v>0</v>
      </c>
      <c r="F593" s="25">
        <v>0</v>
      </c>
      <c r="G593" s="25">
        <v>0</v>
      </c>
      <c r="H593" s="25">
        <v>6187529614</v>
      </c>
      <c r="I593" s="25">
        <v>6187529614</v>
      </c>
      <c r="J593" s="25">
        <v>6187529614</v>
      </c>
      <c r="K593" s="25">
        <v>3245945876</v>
      </c>
      <c r="L593" s="25">
        <v>3245945876</v>
      </c>
      <c r="M593" s="25">
        <v>3245945876</v>
      </c>
      <c r="N593" s="25">
        <v>3245945876</v>
      </c>
      <c r="O593" s="25">
        <v>3072981846</v>
      </c>
      <c r="P593" s="25">
        <v>3072981846</v>
      </c>
      <c r="Q593" s="25">
        <v>3070351902</v>
      </c>
      <c r="R593" s="25">
        <v>3070351902</v>
      </c>
      <c r="S593" s="25">
        <v>0</v>
      </c>
      <c r="T593" s="25">
        <v>0</v>
      </c>
      <c r="U593" s="25">
        <v>0</v>
      </c>
      <c r="V593" s="25">
        <v>0</v>
      </c>
      <c r="W593" s="25">
        <v>2941583738</v>
      </c>
      <c r="X593" s="25">
        <v>47.540519747078491</v>
      </c>
      <c r="Y593" s="25">
        <v>2941583738</v>
      </c>
      <c r="Z593" s="25">
        <v>47.540519747078491</v>
      </c>
      <c r="AA593" s="25">
        <v>3114547768</v>
      </c>
      <c r="AB593" s="25">
        <v>50.335884630806106</v>
      </c>
      <c r="AC593" s="25">
        <v>0</v>
      </c>
      <c r="AD593" s="25">
        <v>172964030</v>
      </c>
      <c r="AE593" s="25">
        <v>2629944</v>
      </c>
    </row>
    <row r="594" spans="1:31" x14ac:dyDescent="0.2">
      <c r="A594" s="38" t="s">
        <v>901</v>
      </c>
      <c r="B594" s="104" t="s">
        <v>902</v>
      </c>
      <c r="C594" s="25">
        <v>2959000014</v>
      </c>
      <c r="D594" s="25">
        <v>0</v>
      </c>
      <c r="E594" s="25">
        <v>0</v>
      </c>
      <c r="F594" s="25">
        <v>0</v>
      </c>
      <c r="G594" s="25">
        <v>0</v>
      </c>
      <c r="H594" s="25">
        <v>2959000014</v>
      </c>
      <c r="I594" s="25">
        <v>2959000014</v>
      </c>
      <c r="J594" s="25">
        <v>2959000014</v>
      </c>
      <c r="K594" s="25">
        <v>2342819079</v>
      </c>
      <c r="L594" s="25">
        <v>2342819079</v>
      </c>
      <c r="M594" s="25">
        <v>2342819079</v>
      </c>
      <c r="N594" s="25">
        <v>2342819079</v>
      </c>
      <c r="O594" s="25">
        <v>2169855049</v>
      </c>
      <c r="P594" s="25">
        <v>2169855049</v>
      </c>
      <c r="Q594" s="25">
        <v>2167225105</v>
      </c>
      <c r="R594" s="25">
        <v>2167225105</v>
      </c>
      <c r="S594" s="25">
        <v>0</v>
      </c>
      <c r="T594" s="25">
        <v>0</v>
      </c>
      <c r="U594" s="25">
        <v>0</v>
      </c>
      <c r="V594" s="25">
        <v>0</v>
      </c>
      <c r="W594" s="25">
        <v>616180935</v>
      </c>
      <c r="X594" s="25">
        <v>20.823958502353697</v>
      </c>
      <c r="Y594" s="25">
        <v>616180935</v>
      </c>
      <c r="Z594" s="25">
        <v>20.823958502353697</v>
      </c>
      <c r="AA594" s="25">
        <v>789144965</v>
      </c>
      <c r="AB594" s="25">
        <v>26.669312648404699</v>
      </c>
      <c r="AC594" s="25">
        <v>0</v>
      </c>
      <c r="AD594" s="25">
        <v>172964030</v>
      </c>
      <c r="AE594" s="25">
        <v>2629944</v>
      </c>
    </row>
    <row r="595" spans="1:31" ht="25.5" x14ac:dyDescent="0.2">
      <c r="A595" s="38" t="s">
        <v>903</v>
      </c>
      <c r="B595" s="104" t="s">
        <v>904</v>
      </c>
      <c r="C595" s="25">
        <v>2959000014</v>
      </c>
      <c r="D595" s="25">
        <v>0</v>
      </c>
      <c r="E595" s="25">
        <v>0</v>
      </c>
      <c r="F595" s="25">
        <v>0</v>
      </c>
      <c r="G595" s="25">
        <v>0</v>
      </c>
      <c r="H595" s="25">
        <v>2959000014</v>
      </c>
      <c r="I595" s="25">
        <v>2959000014</v>
      </c>
      <c r="J595" s="25">
        <v>2959000014</v>
      </c>
      <c r="K595" s="25">
        <v>2342819079</v>
      </c>
      <c r="L595" s="25">
        <v>2342819079</v>
      </c>
      <c r="M595" s="25">
        <v>2342819079</v>
      </c>
      <c r="N595" s="25">
        <v>2342819079</v>
      </c>
      <c r="O595" s="25">
        <v>2169855049</v>
      </c>
      <c r="P595" s="25">
        <v>2169855049</v>
      </c>
      <c r="Q595" s="25">
        <v>2167225105</v>
      </c>
      <c r="R595" s="25">
        <v>2167225105</v>
      </c>
      <c r="S595" s="25">
        <v>0</v>
      </c>
      <c r="T595" s="25">
        <v>0</v>
      </c>
      <c r="U595" s="25">
        <v>0</v>
      </c>
      <c r="V595" s="25">
        <v>0</v>
      </c>
      <c r="W595" s="25">
        <v>616180935</v>
      </c>
      <c r="X595" s="25">
        <v>20.823958502353697</v>
      </c>
      <c r="Y595" s="25">
        <v>616180935</v>
      </c>
      <c r="Z595" s="25">
        <v>20.823958502353697</v>
      </c>
      <c r="AA595" s="25">
        <v>789144965</v>
      </c>
      <c r="AB595" s="25">
        <v>26.669312648404699</v>
      </c>
      <c r="AC595" s="25">
        <v>0</v>
      </c>
      <c r="AD595" s="25">
        <v>172964030</v>
      </c>
      <c r="AE595" s="25">
        <v>2629944</v>
      </c>
    </row>
    <row r="596" spans="1:31" x14ac:dyDescent="0.2">
      <c r="A596" s="38" t="s">
        <v>905</v>
      </c>
      <c r="B596" s="104" t="s">
        <v>906</v>
      </c>
      <c r="C596" s="25">
        <v>887700004</v>
      </c>
      <c r="D596" s="25">
        <v>0</v>
      </c>
      <c r="E596" s="25">
        <v>0</v>
      </c>
      <c r="F596" s="25">
        <v>0</v>
      </c>
      <c r="G596" s="25">
        <v>0</v>
      </c>
      <c r="H596" s="25">
        <v>887700004</v>
      </c>
      <c r="I596" s="25">
        <v>887700004</v>
      </c>
      <c r="J596" s="25">
        <v>887700004</v>
      </c>
      <c r="K596" s="25">
        <v>265716102</v>
      </c>
      <c r="L596" s="25">
        <v>265716102</v>
      </c>
      <c r="M596" s="25">
        <v>265716102</v>
      </c>
      <c r="N596" s="25">
        <v>265716102</v>
      </c>
      <c r="O596" s="25">
        <v>265716102</v>
      </c>
      <c r="P596" s="25">
        <v>265716102</v>
      </c>
      <c r="Q596" s="25">
        <v>265716102</v>
      </c>
      <c r="R596" s="25">
        <v>265716102</v>
      </c>
      <c r="S596" s="25">
        <v>0</v>
      </c>
      <c r="T596" s="25">
        <v>0</v>
      </c>
      <c r="U596" s="25">
        <v>0</v>
      </c>
      <c r="V596" s="25">
        <v>0</v>
      </c>
      <c r="W596" s="25">
        <v>621983902</v>
      </c>
      <c r="X596" s="25">
        <v>70.066903142652194</v>
      </c>
      <c r="Y596" s="25">
        <v>621983902</v>
      </c>
      <c r="Z596" s="25">
        <v>70.066903142652194</v>
      </c>
      <c r="AA596" s="25">
        <v>621983902</v>
      </c>
      <c r="AB596" s="25">
        <v>70.066903142652194</v>
      </c>
      <c r="AC596" s="25">
        <v>0</v>
      </c>
      <c r="AD596" s="25">
        <v>0</v>
      </c>
      <c r="AE596" s="25">
        <v>0</v>
      </c>
    </row>
    <row r="597" spans="1:31" ht="25.5" x14ac:dyDescent="0.2">
      <c r="A597" s="38" t="s">
        <v>907</v>
      </c>
      <c r="B597" s="104" t="s">
        <v>904</v>
      </c>
      <c r="C597" s="25">
        <v>887700004</v>
      </c>
      <c r="D597" s="25">
        <v>0</v>
      </c>
      <c r="E597" s="25">
        <v>0</v>
      </c>
      <c r="F597" s="25">
        <v>0</v>
      </c>
      <c r="G597" s="25">
        <v>0</v>
      </c>
      <c r="H597" s="25">
        <v>887700004</v>
      </c>
      <c r="I597" s="25">
        <v>887700004</v>
      </c>
      <c r="J597" s="25">
        <v>887700004</v>
      </c>
      <c r="K597" s="25">
        <v>265716102</v>
      </c>
      <c r="L597" s="25">
        <v>265716102</v>
      </c>
      <c r="M597" s="25">
        <v>265716102</v>
      </c>
      <c r="N597" s="25">
        <v>265716102</v>
      </c>
      <c r="O597" s="25">
        <v>265716102</v>
      </c>
      <c r="P597" s="25">
        <v>265716102</v>
      </c>
      <c r="Q597" s="25">
        <v>265716102</v>
      </c>
      <c r="R597" s="25">
        <v>265716102</v>
      </c>
      <c r="S597" s="25">
        <v>0</v>
      </c>
      <c r="T597" s="25">
        <v>0</v>
      </c>
      <c r="U597" s="25">
        <v>0</v>
      </c>
      <c r="V597" s="25">
        <v>0</v>
      </c>
      <c r="W597" s="25">
        <v>621983902</v>
      </c>
      <c r="X597" s="25">
        <v>70.066903142652194</v>
      </c>
      <c r="Y597" s="25">
        <v>621983902</v>
      </c>
      <c r="Z597" s="25">
        <v>70.066903142652194</v>
      </c>
      <c r="AA597" s="25">
        <v>621983902</v>
      </c>
      <c r="AB597" s="25">
        <v>70.066903142652194</v>
      </c>
      <c r="AC597" s="25">
        <v>0</v>
      </c>
      <c r="AD597" s="25">
        <v>0</v>
      </c>
      <c r="AE597" s="25">
        <v>0</v>
      </c>
    </row>
    <row r="598" spans="1:31" ht="25.5" x14ac:dyDescent="0.2">
      <c r="A598" s="38" t="s">
        <v>908</v>
      </c>
      <c r="B598" s="104" t="s">
        <v>909</v>
      </c>
      <c r="C598" s="25">
        <v>0</v>
      </c>
      <c r="D598" s="25">
        <v>2340829596</v>
      </c>
      <c r="E598" s="25">
        <v>0</v>
      </c>
      <c r="F598" s="25">
        <v>0</v>
      </c>
      <c r="G598" s="25">
        <v>0</v>
      </c>
      <c r="H598" s="25">
        <v>2340829596</v>
      </c>
      <c r="I598" s="25">
        <v>2340829596</v>
      </c>
      <c r="J598" s="25">
        <v>2340829596</v>
      </c>
      <c r="K598" s="25">
        <v>637410695</v>
      </c>
      <c r="L598" s="25">
        <v>637410695</v>
      </c>
      <c r="M598" s="25">
        <v>637410695</v>
      </c>
      <c r="N598" s="25">
        <v>637410695</v>
      </c>
      <c r="O598" s="25">
        <v>637410695</v>
      </c>
      <c r="P598" s="25">
        <v>637410695</v>
      </c>
      <c r="Q598" s="25">
        <v>637410695</v>
      </c>
      <c r="R598" s="25">
        <v>637410695</v>
      </c>
      <c r="S598" s="25">
        <v>0</v>
      </c>
      <c r="T598" s="25">
        <v>0</v>
      </c>
      <c r="U598" s="25">
        <v>0</v>
      </c>
      <c r="V598" s="25">
        <v>0</v>
      </c>
      <c r="W598" s="25">
        <v>1703418901</v>
      </c>
      <c r="X598" s="25">
        <v>72.769880554774105</v>
      </c>
      <c r="Y598" s="25">
        <v>1703418901</v>
      </c>
      <c r="Z598" s="25">
        <v>72.769880554774105</v>
      </c>
      <c r="AA598" s="25">
        <v>1703418901</v>
      </c>
      <c r="AB598" s="25">
        <v>72.769880554774105</v>
      </c>
      <c r="AC598" s="25">
        <v>0</v>
      </c>
      <c r="AD598" s="25">
        <v>0</v>
      </c>
      <c r="AE598" s="25">
        <v>0</v>
      </c>
    </row>
    <row r="599" spans="1:31" ht="25.5" x14ac:dyDescent="0.2">
      <c r="A599" s="38" t="s">
        <v>910</v>
      </c>
      <c r="B599" s="104" t="s">
        <v>904</v>
      </c>
      <c r="C599" s="25">
        <v>0</v>
      </c>
      <c r="D599" s="25">
        <v>2340829596</v>
      </c>
      <c r="E599" s="25">
        <v>0</v>
      </c>
      <c r="F599" s="25">
        <v>0</v>
      </c>
      <c r="G599" s="25">
        <v>0</v>
      </c>
      <c r="H599" s="25">
        <v>2340829596</v>
      </c>
      <c r="I599" s="25">
        <v>2340829596</v>
      </c>
      <c r="J599" s="25">
        <v>2340829596</v>
      </c>
      <c r="K599" s="25">
        <v>637410695</v>
      </c>
      <c r="L599" s="25">
        <v>637410695</v>
      </c>
      <c r="M599" s="25">
        <v>637410695</v>
      </c>
      <c r="N599" s="25">
        <v>637410695</v>
      </c>
      <c r="O599" s="25">
        <v>637410695</v>
      </c>
      <c r="P599" s="25">
        <v>637410695</v>
      </c>
      <c r="Q599" s="25">
        <v>637410695</v>
      </c>
      <c r="R599" s="25">
        <v>637410695</v>
      </c>
      <c r="S599" s="25">
        <v>0</v>
      </c>
      <c r="T599" s="25">
        <v>0</v>
      </c>
      <c r="U599" s="25">
        <v>0</v>
      </c>
      <c r="V599" s="25">
        <v>0</v>
      </c>
      <c r="W599" s="25">
        <v>1703418901</v>
      </c>
      <c r="X599" s="25">
        <v>72.769880554774105</v>
      </c>
      <c r="Y599" s="25">
        <v>1703418901</v>
      </c>
      <c r="Z599" s="25">
        <v>72.769880554774105</v>
      </c>
      <c r="AA599" s="25">
        <v>1703418901</v>
      </c>
      <c r="AB599" s="25">
        <v>72.769880554774105</v>
      </c>
      <c r="AC599" s="25">
        <v>0</v>
      </c>
      <c r="AD599" s="25">
        <v>0</v>
      </c>
      <c r="AE599" s="25">
        <v>0</v>
      </c>
    </row>
    <row r="600" spans="1:31" x14ac:dyDescent="0.2">
      <c r="A600" s="38" t="s">
        <v>911</v>
      </c>
      <c r="B600" s="104" t="s">
        <v>912</v>
      </c>
      <c r="C600" s="25">
        <v>115127000</v>
      </c>
      <c r="D600" s="25">
        <v>5000000</v>
      </c>
      <c r="E600" s="25">
        <v>0</v>
      </c>
      <c r="F600" s="25">
        <v>0</v>
      </c>
      <c r="G600" s="25">
        <v>0</v>
      </c>
      <c r="H600" s="25">
        <v>120127000</v>
      </c>
      <c r="I600" s="25">
        <v>120127000</v>
      </c>
      <c r="J600" s="25">
        <v>120127000</v>
      </c>
      <c r="K600" s="25">
        <v>0</v>
      </c>
      <c r="L600" s="25">
        <v>0</v>
      </c>
      <c r="M600" s="25">
        <v>0</v>
      </c>
      <c r="N600" s="25">
        <v>0</v>
      </c>
      <c r="O600" s="25">
        <v>0</v>
      </c>
      <c r="P600" s="25">
        <v>0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5">
        <v>120127000</v>
      </c>
      <c r="X600" s="25">
        <v>100</v>
      </c>
      <c r="Y600" s="25">
        <v>120127000</v>
      </c>
      <c r="Z600" s="25">
        <v>100</v>
      </c>
      <c r="AA600" s="25">
        <v>120127000</v>
      </c>
      <c r="AB600" s="25">
        <v>100</v>
      </c>
      <c r="AC600" s="25">
        <v>0</v>
      </c>
      <c r="AD600" s="25">
        <v>0</v>
      </c>
      <c r="AE600" s="25">
        <v>0</v>
      </c>
    </row>
    <row r="601" spans="1:31" x14ac:dyDescent="0.2">
      <c r="A601" s="38" t="s">
        <v>913</v>
      </c>
      <c r="B601" s="104" t="s">
        <v>490</v>
      </c>
      <c r="C601" s="25">
        <v>115127000</v>
      </c>
      <c r="D601" s="25">
        <v>5000000</v>
      </c>
      <c r="E601" s="25">
        <v>0</v>
      </c>
      <c r="F601" s="25">
        <v>0</v>
      </c>
      <c r="G601" s="25">
        <v>0</v>
      </c>
      <c r="H601" s="25">
        <v>120127000</v>
      </c>
      <c r="I601" s="25">
        <v>120127000</v>
      </c>
      <c r="J601" s="25">
        <v>120127000</v>
      </c>
      <c r="K601" s="25">
        <v>0</v>
      </c>
      <c r="L601" s="25">
        <v>0</v>
      </c>
      <c r="M601" s="25">
        <v>0</v>
      </c>
      <c r="N601" s="25">
        <v>0</v>
      </c>
      <c r="O601" s="25">
        <v>0</v>
      </c>
      <c r="P601" s="25">
        <v>0</v>
      </c>
      <c r="Q601" s="25">
        <v>0</v>
      </c>
      <c r="R601" s="25">
        <v>0</v>
      </c>
      <c r="S601" s="25">
        <v>0</v>
      </c>
      <c r="T601" s="25">
        <v>0</v>
      </c>
      <c r="U601" s="25">
        <v>0</v>
      </c>
      <c r="V601" s="25">
        <v>0</v>
      </c>
      <c r="W601" s="25">
        <v>120127000</v>
      </c>
      <c r="X601" s="25">
        <v>100</v>
      </c>
      <c r="Y601" s="25">
        <v>120127000</v>
      </c>
      <c r="Z601" s="25">
        <v>100</v>
      </c>
      <c r="AA601" s="25">
        <v>120127000</v>
      </c>
      <c r="AB601" s="25">
        <v>100</v>
      </c>
      <c r="AC601" s="25">
        <v>0</v>
      </c>
      <c r="AD601" s="25">
        <v>0</v>
      </c>
      <c r="AE601" s="25">
        <v>0</v>
      </c>
    </row>
    <row r="602" spans="1:31" x14ac:dyDescent="0.2">
      <c r="A602" s="38" t="s">
        <v>914</v>
      </c>
      <c r="B602" s="104" t="s">
        <v>492</v>
      </c>
      <c r="C602" s="25">
        <v>115127000</v>
      </c>
      <c r="D602" s="25">
        <v>5000000</v>
      </c>
      <c r="E602" s="25">
        <v>0</v>
      </c>
      <c r="F602" s="25">
        <v>0</v>
      </c>
      <c r="G602" s="25">
        <v>0</v>
      </c>
      <c r="H602" s="25">
        <v>120127000</v>
      </c>
      <c r="I602" s="25">
        <v>120127000</v>
      </c>
      <c r="J602" s="25">
        <v>120127000</v>
      </c>
      <c r="K602" s="25">
        <v>0</v>
      </c>
      <c r="L602" s="25">
        <v>0</v>
      </c>
      <c r="M602" s="25">
        <v>0</v>
      </c>
      <c r="N602" s="25">
        <v>0</v>
      </c>
      <c r="O602" s="25">
        <v>0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5">
        <v>120127000</v>
      </c>
      <c r="X602" s="25">
        <v>100</v>
      </c>
      <c r="Y602" s="25">
        <v>120127000</v>
      </c>
      <c r="Z602" s="25">
        <v>100</v>
      </c>
      <c r="AA602" s="25">
        <v>120127000</v>
      </c>
      <c r="AB602" s="25">
        <v>100</v>
      </c>
      <c r="AC602" s="25">
        <v>0</v>
      </c>
      <c r="AD602" s="25">
        <v>0</v>
      </c>
      <c r="AE602" s="25">
        <v>0</v>
      </c>
    </row>
    <row r="603" spans="1:31" x14ac:dyDescent="0.2">
      <c r="A603" s="38" t="s">
        <v>915</v>
      </c>
      <c r="B603" s="104" t="s">
        <v>756</v>
      </c>
      <c r="C603" s="25">
        <v>115127000</v>
      </c>
      <c r="D603" s="25">
        <v>5000000</v>
      </c>
      <c r="E603" s="25">
        <v>0</v>
      </c>
      <c r="F603" s="25">
        <v>0</v>
      </c>
      <c r="G603" s="25">
        <v>0</v>
      </c>
      <c r="H603" s="25">
        <v>120127000</v>
      </c>
      <c r="I603" s="25">
        <v>120127000</v>
      </c>
      <c r="J603" s="25">
        <v>120127000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  <c r="V603" s="25">
        <v>0</v>
      </c>
      <c r="W603" s="25">
        <v>120127000</v>
      </c>
      <c r="X603" s="25">
        <v>100</v>
      </c>
      <c r="Y603" s="25">
        <v>120127000</v>
      </c>
      <c r="Z603" s="25">
        <v>100</v>
      </c>
      <c r="AA603" s="25">
        <v>120127000</v>
      </c>
      <c r="AB603" s="25">
        <v>100</v>
      </c>
      <c r="AC603" s="25">
        <v>0</v>
      </c>
      <c r="AD603" s="25">
        <v>0</v>
      </c>
      <c r="AE603" s="25">
        <v>0</v>
      </c>
    </row>
    <row r="604" spans="1:31" x14ac:dyDescent="0.2">
      <c r="A604" s="38" t="s">
        <v>916</v>
      </c>
      <c r="B604" s="104" t="s">
        <v>758</v>
      </c>
      <c r="C604" s="25">
        <v>115127000</v>
      </c>
      <c r="D604" s="25">
        <v>5000000</v>
      </c>
      <c r="E604" s="25">
        <v>0</v>
      </c>
      <c r="F604" s="25">
        <v>0</v>
      </c>
      <c r="G604" s="25">
        <v>0</v>
      </c>
      <c r="H604" s="25">
        <v>120127000</v>
      </c>
      <c r="I604" s="25">
        <v>120127000</v>
      </c>
      <c r="J604" s="25">
        <v>120127000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5">
        <v>0</v>
      </c>
      <c r="Q604" s="25">
        <v>0</v>
      </c>
      <c r="R604" s="25">
        <v>0</v>
      </c>
      <c r="S604" s="25">
        <v>0</v>
      </c>
      <c r="T604" s="25">
        <v>0</v>
      </c>
      <c r="U604" s="25">
        <v>0</v>
      </c>
      <c r="V604" s="25">
        <v>0</v>
      </c>
      <c r="W604" s="25">
        <v>120127000</v>
      </c>
      <c r="X604" s="25">
        <v>100</v>
      </c>
      <c r="Y604" s="25">
        <v>120127000</v>
      </c>
      <c r="Z604" s="25">
        <v>100</v>
      </c>
      <c r="AA604" s="25">
        <v>120127000</v>
      </c>
      <c r="AB604" s="25">
        <v>100</v>
      </c>
      <c r="AC604" s="25">
        <v>0</v>
      </c>
      <c r="AD604" s="25">
        <v>0</v>
      </c>
      <c r="AE604" s="25">
        <v>0</v>
      </c>
    </row>
    <row r="605" spans="1:31" x14ac:dyDescent="0.2">
      <c r="A605" s="38" t="s">
        <v>917</v>
      </c>
      <c r="B605" s="104" t="s">
        <v>760</v>
      </c>
      <c r="C605" s="25">
        <v>115127000</v>
      </c>
      <c r="D605" s="25">
        <v>5000000</v>
      </c>
      <c r="E605" s="25">
        <v>0</v>
      </c>
      <c r="F605" s="25">
        <v>0</v>
      </c>
      <c r="G605" s="25">
        <v>0</v>
      </c>
      <c r="H605" s="25">
        <v>120127000</v>
      </c>
      <c r="I605" s="25">
        <v>120127000</v>
      </c>
      <c r="J605" s="25">
        <v>120127000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5">
        <v>120127000</v>
      </c>
      <c r="X605" s="25">
        <v>100</v>
      </c>
      <c r="Y605" s="25">
        <v>120127000</v>
      </c>
      <c r="Z605" s="25">
        <v>100</v>
      </c>
      <c r="AA605" s="25">
        <v>120127000</v>
      </c>
      <c r="AB605" s="25">
        <v>100</v>
      </c>
      <c r="AC605" s="25">
        <v>0</v>
      </c>
      <c r="AD605" s="25">
        <v>0</v>
      </c>
      <c r="AE605" s="25">
        <v>0</v>
      </c>
    </row>
    <row r="606" spans="1:31" x14ac:dyDescent="0.2">
      <c r="A606" s="38" t="s">
        <v>918</v>
      </c>
      <c r="B606" s="104" t="s">
        <v>762</v>
      </c>
      <c r="C606" s="25">
        <v>115127000</v>
      </c>
      <c r="D606" s="25">
        <v>5000000</v>
      </c>
      <c r="E606" s="25">
        <v>0</v>
      </c>
      <c r="F606" s="25">
        <v>0</v>
      </c>
      <c r="G606" s="25">
        <v>0</v>
      </c>
      <c r="H606" s="25">
        <v>120127000</v>
      </c>
      <c r="I606" s="25">
        <v>120127000</v>
      </c>
      <c r="J606" s="25">
        <v>120127000</v>
      </c>
      <c r="K606" s="25">
        <v>0</v>
      </c>
      <c r="L606" s="25">
        <v>0</v>
      </c>
      <c r="M606" s="25">
        <v>0</v>
      </c>
      <c r="N606" s="25">
        <v>0</v>
      </c>
      <c r="O606" s="25">
        <v>0</v>
      </c>
      <c r="P606" s="25">
        <v>0</v>
      </c>
      <c r="Q606" s="25">
        <v>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5">
        <v>120127000</v>
      </c>
      <c r="X606" s="25">
        <v>100</v>
      </c>
      <c r="Y606" s="25">
        <v>120127000</v>
      </c>
      <c r="Z606" s="25">
        <v>100</v>
      </c>
      <c r="AA606" s="25">
        <v>120127000</v>
      </c>
      <c r="AB606" s="25">
        <v>100</v>
      </c>
      <c r="AC606" s="25">
        <v>0</v>
      </c>
      <c r="AD606" s="25">
        <v>0</v>
      </c>
      <c r="AE606" s="25">
        <v>0</v>
      </c>
    </row>
    <row r="607" spans="1:31" x14ac:dyDescent="0.2">
      <c r="A607" s="38" t="s">
        <v>919</v>
      </c>
      <c r="B607" s="104" t="s">
        <v>502</v>
      </c>
      <c r="C607" s="25">
        <v>21400000</v>
      </c>
      <c r="D607" s="25">
        <v>0</v>
      </c>
      <c r="E607" s="25">
        <v>0</v>
      </c>
      <c r="F607" s="25">
        <v>0</v>
      </c>
      <c r="G607" s="25">
        <v>0</v>
      </c>
      <c r="H607" s="25">
        <v>21400000</v>
      </c>
      <c r="I607" s="25">
        <v>21400000</v>
      </c>
      <c r="J607" s="25">
        <v>21400000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  <c r="V607" s="25">
        <v>0</v>
      </c>
      <c r="W607" s="25">
        <v>21400000</v>
      </c>
      <c r="X607" s="25">
        <v>100</v>
      </c>
      <c r="Y607" s="25">
        <v>21400000</v>
      </c>
      <c r="Z607" s="25">
        <v>100</v>
      </c>
      <c r="AA607" s="25">
        <v>21400000</v>
      </c>
      <c r="AB607" s="25">
        <v>100</v>
      </c>
      <c r="AC607" s="25">
        <v>0</v>
      </c>
      <c r="AD607" s="25">
        <v>0</v>
      </c>
      <c r="AE607" s="25">
        <v>0</v>
      </c>
    </row>
    <row r="608" spans="1:31" ht="25.5" x14ac:dyDescent="0.2">
      <c r="A608" s="38" t="s">
        <v>920</v>
      </c>
      <c r="B608" s="104" t="s">
        <v>921</v>
      </c>
      <c r="C608" s="25">
        <v>21400000</v>
      </c>
      <c r="D608" s="25">
        <v>0</v>
      </c>
      <c r="E608" s="25">
        <v>0</v>
      </c>
      <c r="F608" s="25">
        <v>0</v>
      </c>
      <c r="G608" s="25">
        <v>0</v>
      </c>
      <c r="H608" s="25">
        <v>21400000</v>
      </c>
      <c r="I608" s="25">
        <v>21400000</v>
      </c>
      <c r="J608" s="25">
        <v>21400000</v>
      </c>
      <c r="K608" s="25">
        <v>0</v>
      </c>
      <c r="L608" s="25">
        <v>0</v>
      </c>
      <c r="M608" s="25">
        <v>0</v>
      </c>
      <c r="N608" s="25">
        <v>0</v>
      </c>
      <c r="O608" s="25">
        <v>0</v>
      </c>
      <c r="P608" s="25">
        <v>0</v>
      </c>
      <c r="Q608" s="25">
        <v>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5">
        <v>21400000</v>
      </c>
      <c r="X608" s="25">
        <v>100</v>
      </c>
      <c r="Y608" s="25">
        <v>21400000</v>
      </c>
      <c r="Z608" s="25">
        <v>100</v>
      </c>
      <c r="AA608" s="25">
        <v>21400000</v>
      </c>
      <c r="AB608" s="25">
        <v>100</v>
      </c>
      <c r="AC608" s="25">
        <v>0</v>
      </c>
      <c r="AD608" s="25">
        <v>0</v>
      </c>
      <c r="AE608" s="25">
        <v>0</v>
      </c>
    </row>
    <row r="609" spans="1:31" x14ac:dyDescent="0.2">
      <c r="A609" s="38" t="s">
        <v>922</v>
      </c>
      <c r="B609" s="104" t="s">
        <v>532</v>
      </c>
      <c r="C609" s="25">
        <v>93727000</v>
      </c>
      <c r="D609" s="25">
        <v>5000000</v>
      </c>
      <c r="E609" s="25">
        <v>0</v>
      </c>
      <c r="F609" s="25">
        <v>0</v>
      </c>
      <c r="G609" s="25">
        <v>0</v>
      </c>
      <c r="H609" s="25">
        <v>98727000</v>
      </c>
      <c r="I609" s="25">
        <v>98727000</v>
      </c>
      <c r="J609" s="25">
        <v>98727000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5">
        <v>0</v>
      </c>
      <c r="Q609" s="25">
        <v>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5">
        <v>98727000</v>
      </c>
      <c r="X609" s="25">
        <v>100</v>
      </c>
      <c r="Y609" s="25">
        <v>98727000</v>
      </c>
      <c r="Z609" s="25">
        <v>100</v>
      </c>
      <c r="AA609" s="25">
        <v>98727000</v>
      </c>
      <c r="AB609" s="25">
        <v>100</v>
      </c>
      <c r="AC609" s="25">
        <v>0</v>
      </c>
      <c r="AD609" s="25">
        <v>0</v>
      </c>
      <c r="AE609" s="25">
        <v>0</v>
      </c>
    </row>
    <row r="610" spans="1:31" ht="25.5" x14ac:dyDescent="0.2">
      <c r="A610" s="38" t="s">
        <v>923</v>
      </c>
      <c r="B610" s="104" t="s">
        <v>921</v>
      </c>
      <c r="C610" s="25">
        <v>93727000</v>
      </c>
      <c r="D610" s="25">
        <v>5000000</v>
      </c>
      <c r="E610" s="25">
        <v>0</v>
      </c>
      <c r="F610" s="25">
        <v>0</v>
      </c>
      <c r="G610" s="25">
        <v>0</v>
      </c>
      <c r="H610" s="25">
        <v>98727000</v>
      </c>
      <c r="I610" s="25">
        <v>98727000</v>
      </c>
      <c r="J610" s="25">
        <v>98727000</v>
      </c>
      <c r="K610" s="25">
        <v>0</v>
      </c>
      <c r="L610" s="25">
        <v>0</v>
      </c>
      <c r="M610" s="25">
        <v>0</v>
      </c>
      <c r="N610" s="25">
        <v>0</v>
      </c>
      <c r="O610" s="25">
        <v>0</v>
      </c>
      <c r="P610" s="25">
        <v>0</v>
      </c>
      <c r="Q610" s="25">
        <v>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5">
        <v>98727000</v>
      </c>
      <c r="X610" s="25">
        <v>100</v>
      </c>
      <c r="Y610" s="25">
        <v>98727000</v>
      </c>
      <c r="Z610" s="25">
        <v>100</v>
      </c>
      <c r="AA610" s="25">
        <v>98727000</v>
      </c>
      <c r="AB610" s="25">
        <v>100</v>
      </c>
      <c r="AC610" s="25">
        <v>0</v>
      </c>
      <c r="AD610" s="25">
        <v>0</v>
      </c>
      <c r="AE610" s="25">
        <v>0</v>
      </c>
    </row>
    <row r="611" spans="1:31" x14ac:dyDescent="0.2">
      <c r="A611" s="38" t="s">
        <v>116</v>
      </c>
      <c r="B611" s="104" t="s">
        <v>924</v>
      </c>
      <c r="C611" s="25">
        <v>440000000</v>
      </c>
      <c r="D611" s="25">
        <v>0</v>
      </c>
      <c r="E611" s="25">
        <v>0</v>
      </c>
      <c r="F611" s="25">
        <v>0</v>
      </c>
      <c r="G611" s="25">
        <v>3400000</v>
      </c>
      <c r="H611" s="25">
        <v>436600000</v>
      </c>
      <c r="I611" s="25">
        <v>436600000</v>
      </c>
      <c r="J611" s="25">
        <v>436600000</v>
      </c>
      <c r="K611" s="25">
        <v>412498598.04000002</v>
      </c>
      <c r="L611" s="25">
        <v>412498598.04000002</v>
      </c>
      <c r="M611" s="25">
        <v>412498598.04000002</v>
      </c>
      <c r="N611" s="25">
        <v>412498598.04000002</v>
      </c>
      <c r="O611" s="25">
        <v>412498598.04000002</v>
      </c>
      <c r="P611" s="25">
        <v>412498598.04000002</v>
      </c>
      <c r="Q611" s="25">
        <v>300812564</v>
      </c>
      <c r="R611" s="25">
        <v>300812564</v>
      </c>
      <c r="S611" s="25">
        <v>0</v>
      </c>
      <c r="T611" s="25">
        <v>0</v>
      </c>
      <c r="U611" s="25">
        <v>0</v>
      </c>
      <c r="V611" s="25">
        <v>0</v>
      </c>
      <c r="W611" s="25">
        <v>24101401.960000001</v>
      </c>
      <c r="X611" s="25">
        <v>5.5202478149335796</v>
      </c>
      <c r="Y611" s="25">
        <v>24101401.960000001</v>
      </c>
      <c r="Z611" s="25">
        <v>5.5202478149335796</v>
      </c>
      <c r="AA611" s="25">
        <v>24101401.960000001</v>
      </c>
      <c r="AB611" s="25">
        <v>5.5202478149335796</v>
      </c>
      <c r="AC611" s="25">
        <v>0</v>
      </c>
      <c r="AD611" s="25">
        <v>0</v>
      </c>
      <c r="AE611" s="25">
        <v>111686034.04000001</v>
      </c>
    </row>
    <row r="612" spans="1:31" x14ac:dyDescent="0.2">
      <c r="A612" s="38" t="s">
        <v>925</v>
      </c>
      <c r="B612" s="104" t="s">
        <v>926</v>
      </c>
      <c r="C612" s="25">
        <v>440000000</v>
      </c>
      <c r="D612" s="25">
        <v>0</v>
      </c>
      <c r="E612" s="25">
        <v>0</v>
      </c>
      <c r="F612" s="25">
        <v>0</v>
      </c>
      <c r="G612" s="25">
        <v>3400000</v>
      </c>
      <c r="H612" s="25">
        <v>436600000</v>
      </c>
      <c r="I612" s="25">
        <v>436600000</v>
      </c>
      <c r="J612" s="25">
        <v>436600000</v>
      </c>
      <c r="K612" s="25">
        <v>412498598.04000002</v>
      </c>
      <c r="L612" s="25">
        <v>412498598.04000002</v>
      </c>
      <c r="M612" s="25">
        <v>412498598.04000002</v>
      </c>
      <c r="N612" s="25">
        <v>412498598.04000002</v>
      </c>
      <c r="O612" s="25">
        <v>412498598.04000002</v>
      </c>
      <c r="P612" s="25">
        <v>412498598.04000002</v>
      </c>
      <c r="Q612" s="25">
        <v>300812564</v>
      </c>
      <c r="R612" s="25">
        <v>300812564</v>
      </c>
      <c r="S612" s="25">
        <v>0</v>
      </c>
      <c r="T612" s="25">
        <v>0</v>
      </c>
      <c r="U612" s="25">
        <v>0</v>
      </c>
      <c r="V612" s="25">
        <v>0</v>
      </c>
      <c r="W612" s="25">
        <v>24101401.960000001</v>
      </c>
      <c r="X612" s="25">
        <v>5.5202478149335796</v>
      </c>
      <c r="Y612" s="25">
        <v>24101401.960000001</v>
      </c>
      <c r="Z612" s="25">
        <v>5.5202478149335796</v>
      </c>
      <c r="AA612" s="25">
        <v>24101401.960000001</v>
      </c>
      <c r="AB612" s="25">
        <v>5.5202478149335796</v>
      </c>
      <c r="AC612" s="25">
        <v>0</v>
      </c>
      <c r="AD612" s="25">
        <v>0</v>
      </c>
      <c r="AE612" s="25">
        <v>111686034.04000001</v>
      </c>
    </row>
    <row r="613" spans="1:31" x14ac:dyDescent="0.2">
      <c r="A613" s="38" t="s">
        <v>927</v>
      </c>
      <c r="B613" s="104" t="s">
        <v>490</v>
      </c>
      <c r="C613" s="25">
        <v>440000000</v>
      </c>
      <c r="D613" s="25">
        <v>0</v>
      </c>
      <c r="E613" s="25">
        <v>0</v>
      </c>
      <c r="F613" s="25">
        <v>0</v>
      </c>
      <c r="G613" s="25">
        <v>3400000</v>
      </c>
      <c r="H613" s="25">
        <v>436600000</v>
      </c>
      <c r="I613" s="25">
        <v>436600000</v>
      </c>
      <c r="J613" s="25">
        <v>436600000</v>
      </c>
      <c r="K613" s="25">
        <v>412498598.04000002</v>
      </c>
      <c r="L613" s="25">
        <v>412498598.04000002</v>
      </c>
      <c r="M613" s="25">
        <v>412498598.04000002</v>
      </c>
      <c r="N613" s="25">
        <v>412498598.04000002</v>
      </c>
      <c r="O613" s="25">
        <v>412498598.04000002</v>
      </c>
      <c r="P613" s="25">
        <v>412498598.04000002</v>
      </c>
      <c r="Q613" s="25">
        <v>300812564</v>
      </c>
      <c r="R613" s="25">
        <v>300812564</v>
      </c>
      <c r="S613" s="25">
        <v>0</v>
      </c>
      <c r="T613" s="25">
        <v>0</v>
      </c>
      <c r="U613" s="25">
        <v>0</v>
      </c>
      <c r="V613" s="25">
        <v>0</v>
      </c>
      <c r="W613" s="25">
        <v>24101401.960000001</v>
      </c>
      <c r="X613" s="25">
        <v>5.5202478149335796</v>
      </c>
      <c r="Y613" s="25">
        <v>24101401.960000001</v>
      </c>
      <c r="Z613" s="25">
        <v>5.5202478149335796</v>
      </c>
      <c r="AA613" s="25">
        <v>24101401.960000001</v>
      </c>
      <c r="AB613" s="25">
        <v>5.5202478149335796</v>
      </c>
      <c r="AC613" s="25">
        <v>0</v>
      </c>
      <c r="AD613" s="25">
        <v>0</v>
      </c>
      <c r="AE613" s="25">
        <v>111686034.04000001</v>
      </c>
    </row>
    <row r="614" spans="1:31" x14ac:dyDescent="0.2">
      <c r="A614" s="38" t="s">
        <v>928</v>
      </c>
      <c r="B614" s="104" t="s">
        <v>492</v>
      </c>
      <c r="C614" s="25">
        <v>440000000</v>
      </c>
      <c r="D614" s="25">
        <v>0</v>
      </c>
      <c r="E614" s="25">
        <v>0</v>
      </c>
      <c r="F614" s="25">
        <v>0</v>
      </c>
      <c r="G614" s="25">
        <v>3400000</v>
      </c>
      <c r="H614" s="25">
        <v>436600000</v>
      </c>
      <c r="I614" s="25">
        <v>436600000</v>
      </c>
      <c r="J614" s="25">
        <v>436600000</v>
      </c>
      <c r="K614" s="25">
        <v>412498598.04000002</v>
      </c>
      <c r="L614" s="25">
        <v>412498598.04000002</v>
      </c>
      <c r="M614" s="25">
        <v>412498598.04000002</v>
      </c>
      <c r="N614" s="25">
        <v>412498598.04000002</v>
      </c>
      <c r="O614" s="25">
        <v>412498598.04000002</v>
      </c>
      <c r="P614" s="25">
        <v>412498598.04000002</v>
      </c>
      <c r="Q614" s="25">
        <v>300812564</v>
      </c>
      <c r="R614" s="25">
        <v>300812564</v>
      </c>
      <c r="S614" s="25">
        <v>0</v>
      </c>
      <c r="T614" s="25">
        <v>0</v>
      </c>
      <c r="U614" s="25">
        <v>0</v>
      </c>
      <c r="V614" s="25">
        <v>0</v>
      </c>
      <c r="W614" s="25">
        <v>24101401.960000001</v>
      </c>
      <c r="X614" s="25">
        <v>5.5202478149335796</v>
      </c>
      <c r="Y614" s="25">
        <v>24101401.960000001</v>
      </c>
      <c r="Z614" s="25">
        <v>5.5202478149335796</v>
      </c>
      <c r="AA614" s="25">
        <v>24101401.960000001</v>
      </c>
      <c r="AB614" s="25">
        <v>5.5202478149335796</v>
      </c>
      <c r="AC614" s="25">
        <v>0</v>
      </c>
      <c r="AD614" s="25">
        <v>0</v>
      </c>
      <c r="AE614" s="25">
        <v>111686034.04000001</v>
      </c>
    </row>
    <row r="615" spans="1:31" x14ac:dyDescent="0.2">
      <c r="A615" s="38" t="s">
        <v>929</v>
      </c>
      <c r="B615" s="104" t="s">
        <v>494</v>
      </c>
      <c r="C615" s="25">
        <v>440000000</v>
      </c>
      <c r="D615" s="25">
        <v>0</v>
      </c>
      <c r="E615" s="25">
        <v>0</v>
      </c>
      <c r="F615" s="25">
        <v>0</v>
      </c>
      <c r="G615" s="25">
        <v>3400000</v>
      </c>
      <c r="H615" s="25">
        <v>436600000</v>
      </c>
      <c r="I615" s="25">
        <v>436600000</v>
      </c>
      <c r="J615" s="25">
        <v>436600000</v>
      </c>
      <c r="K615" s="25">
        <v>412498598.04000002</v>
      </c>
      <c r="L615" s="25">
        <v>412498598.04000002</v>
      </c>
      <c r="M615" s="25">
        <v>412498598.04000002</v>
      </c>
      <c r="N615" s="25">
        <v>412498598.04000002</v>
      </c>
      <c r="O615" s="25">
        <v>412498598.04000002</v>
      </c>
      <c r="P615" s="25">
        <v>412498598.04000002</v>
      </c>
      <c r="Q615" s="25">
        <v>300812564</v>
      </c>
      <c r="R615" s="25">
        <v>300812564</v>
      </c>
      <c r="S615" s="25">
        <v>0</v>
      </c>
      <c r="T615" s="25">
        <v>0</v>
      </c>
      <c r="U615" s="25">
        <v>0</v>
      </c>
      <c r="V615" s="25">
        <v>0</v>
      </c>
      <c r="W615" s="25">
        <v>24101401.960000001</v>
      </c>
      <c r="X615" s="25">
        <v>5.5202478149335796</v>
      </c>
      <c r="Y615" s="25">
        <v>24101401.960000001</v>
      </c>
      <c r="Z615" s="25">
        <v>5.5202478149335796</v>
      </c>
      <c r="AA615" s="25">
        <v>24101401.960000001</v>
      </c>
      <c r="AB615" s="25">
        <v>5.5202478149335796</v>
      </c>
      <c r="AC615" s="25">
        <v>0</v>
      </c>
      <c r="AD615" s="25">
        <v>0</v>
      </c>
      <c r="AE615" s="25">
        <v>111686034.04000001</v>
      </c>
    </row>
    <row r="616" spans="1:31" x14ac:dyDescent="0.2">
      <c r="A616" s="38" t="s">
        <v>930</v>
      </c>
      <c r="B616" s="104" t="s">
        <v>513</v>
      </c>
      <c r="C616" s="25">
        <v>440000000</v>
      </c>
      <c r="D616" s="25">
        <v>0</v>
      </c>
      <c r="E616" s="25">
        <v>0</v>
      </c>
      <c r="F616" s="25">
        <v>0</v>
      </c>
      <c r="G616" s="25">
        <v>3400000</v>
      </c>
      <c r="H616" s="25">
        <v>436600000</v>
      </c>
      <c r="I616" s="25">
        <v>436600000</v>
      </c>
      <c r="J616" s="25">
        <v>436600000</v>
      </c>
      <c r="K616" s="25">
        <v>412498598.04000002</v>
      </c>
      <c r="L616" s="25">
        <v>412498598.04000002</v>
      </c>
      <c r="M616" s="25">
        <v>412498598.04000002</v>
      </c>
      <c r="N616" s="25">
        <v>412498598.04000002</v>
      </c>
      <c r="O616" s="25">
        <v>412498598.04000002</v>
      </c>
      <c r="P616" s="25">
        <v>412498598.04000002</v>
      </c>
      <c r="Q616" s="25">
        <v>300812564</v>
      </c>
      <c r="R616" s="25">
        <v>300812564</v>
      </c>
      <c r="S616" s="25">
        <v>0</v>
      </c>
      <c r="T616" s="25">
        <v>0</v>
      </c>
      <c r="U616" s="25">
        <v>0</v>
      </c>
      <c r="V616" s="25">
        <v>0</v>
      </c>
      <c r="W616" s="25">
        <v>24101401.960000001</v>
      </c>
      <c r="X616" s="25">
        <v>5.5202478149335796</v>
      </c>
      <c r="Y616" s="25">
        <v>24101401.960000001</v>
      </c>
      <c r="Z616" s="25">
        <v>5.5202478149335796</v>
      </c>
      <c r="AA616" s="25">
        <v>24101401.960000001</v>
      </c>
      <c r="AB616" s="25">
        <v>5.5202478149335796</v>
      </c>
      <c r="AC616" s="25">
        <v>0</v>
      </c>
      <c r="AD616" s="25">
        <v>0</v>
      </c>
      <c r="AE616" s="25">
        <v>111686034.04000001</v>
      </c>
    </row>
    <row r="617" spans="1:31" x14ac:dyDescent="0.2">
      <c r="A617" s="38" t="s">
        <v>931</v>
      </c>
      <c r="B617" s="104" t="s">
        <v>932</v>
      </c>
      <c r="C617" s="25">
        <v>173003000</v>
      </c>
      <c r="D617" s="25">
        <v>0</v>
      </c>
      <c r="E617" s="25">
        <v>0</v>
      </c>
      <c r="F617" s="25">
        <v>0</v>
      </c>
      <c r="G617" s="25">
        <v>3400000</v>
      </c>
      <c r="H617" s="25">
        <v>169603000</v>
      </c>
      <c r="I617" s="25">
        <v>169603000</v>
      </c>
      <c r="J617" s="25">
        <v>169603000</v>
      </c>
      <c r="K617" s="25">
        <v>166765500.03999999</v>
      </c>
      <c r="L617" s="25">
        <v>166765500.03999999</v>
      </c>
      <c r="M617" s="25">
        <v>166765500.03999999</v>
      </c>
      <c r="N617" s="25">
        <v>166765500.03999999</v>
      </c>
      <c r="O617" s="25">
        <v>166765500.03999999</v>
      </c>
      <c r="P617" s="25">
        <v>166765500.03999999</v>
      </c>
      <c r="Q617" s="25">
        <v>121926066</v>
      </c>
      <c r="R617" s="25">
        <v>121926066</v>
      </c>
      <c r="S617" s="25">
        <v>0</v>
      </c>
      <c r="T617" s="25">
        <v>0</v>
      </c>
      <c r="U617" s="25">
        <v>0</v>
      </c>
      <c r="V617" s="25">
        <v>0</v>
      </c>
      <c r="W617" s="25">
        <v>2837499.96</v>
      </c>
      <c r="X617" s="25">
        <v>1.6730246281020997</v>
      </c>
      <c r="Y617" s="25">
        <v>2837499.96</v>
      </c>
      <c r="Z617" s="25">
        <v>1.6730246281020997</v>
      </c>
      <c r="AA617" s="25">
        <v>2837499.96</v>
      </c>
      <c r="AB617" s="25">
        <v>1.6730246281020997</v>
      </c>
      <c r="AC617" s="25">
        <v>0</v>
      </c>
      <c r="AD617" s="25">
        <v>0</v>
      </c>
      <c r="AE617" s="25">
        <v>44839434.039999999</v>
      </c>
    </row>
    <row r="618" spans="1:31" x14ac:dyDescent="0.2">
      <c r="A618" s="38" t="s">
        <v>933</v>
      </c>
      <c r="B618" s="104" t="s">
        <v>934</v>
      </c>
      <c r="C618" s="25">
        <v>78199000</v>
      </c>
      <c r="D618" s="25">
        <v>0</v>
      </c>
      <c r="E618" s="25">
        <v>0</v>
      </c>
      <c r="F618" s="25">
        <v>0</v>
      </c>
      <c r="G618" s="25">
        <v>1400000</v>
      </c>
      <c r="H618" s="25">
        <v>76799000</v>
      </c>
      <c r="I618" s="25">
        <v>76799000</v>
      </c>
      <c r="J618" s="25">
        <v>76799000</v>
      </c>
      <c r="K618" s="25">
        <v>76247400</v>
      </c>
      <c r="L618" s="25">
        <v>76247400</v>
      </c>
      <c r="M618" s="25">
        <v>76247400</v>
      </c>
      <c r="N618" s="25">
        <v>76247400</v>
      </c>
      <c r="O618" s="25">
        <v>76247400</v>
      </c>
      <c r="P618" s="25">
        <v>76247400</v>
      </c>
      <c r="Q618" s="25">
        <v>55247400</v>
      </c>
      <c r="R618" s="25">
        <v>55247400</v>
      </c>
      <c r="S618" s="25">
        <v>0</v>
      </c>
      <c r="T618" s="25">
        <v>0</v>
      </c>
      <c r="U618" s="25">
        <v>0</v>
      </c>
      <c r="V618" s="25">
        <v>0</v>
      </c>
      <c r="W618" s="25">
        <v>551600</v>
      </c>
      <c r="X618" s="25">
        <v>0.71823851873071309</v>
      </c>
      <c r="Y618" s="25">
        <v>551600</v>
      </c>
      <c r="Z618" s="25">
        <v>0.71823851873071309</v>
      </c>
      <c r="AA618" s="25">
        <v>551600</v>
      </c>
      <c r="AB618" s="25">
        <v>0.71823851873071309</v>
      </c>
      <c r="AC618" s="25">
        <v>0</v>
      </c>
      <c r="AD618" s="25">
        <v>0</v>
      </c>
      <c r="AE618" s="25">
        <v>21000000</v>
      </c>
    </row>
    <row r="619" spans="1:31" x14ac:dyDescent="0.2">
      <c r="A619" s="38" t="s">
        <v>935</v>
      </c>
      <c r="B619" s="104" t="s">
        <v>502</v>
      </c>
      <c r="C619" s="25">
        <v>78199000</v>
      </c>
      <c r="D619" s="25">
        <v>0</v>
      </c>
      <c r="E619" s="25">
        <v>0</v>
      </c>
      <c r="F619" s="25">
        <v>0</v>
      </c>
      <c r="G619" s="25">
        <v>1400000</v>
      </c>
      <c r="H619" s="25">
        <v>76799000</v>
      </c>
      <c r="I619" s="25">
        <v>76799000</v>
      </c>
      <c r="J619" s="25">
        <v>76799000</v>
      </c>
      <c r="K619" s="25">
        <v>76247400</v>
      </c>
      <c r="L619" s="25">
        <v>76247400</v>
      </c>
      <c r="M619" s="25">
        <v>76247400</v>
      </c>
      <c r="N619" s="25">
        <v>76247400</v>
      </c>
      <c r="O619" s="25">
        <v>76247400</v>
      </c>
      <c r="P619" s="25">
        <v>76247400</v>
      </c>
      <c r="Q619" s="25">
        <v>55247400</v>
      </c>
      <c r="R619" s="25">
        <v>55247400</v>
      </c>
      <c r="S619" s="25">
        <v>0</v>
      </c>
      <c r="T619" s="25">
        <v>0</v>
      </c>
      <c r="U619" s="25">
        <v>0</v>
      </c>
      <c r="V619" s="25">
        <v>0</v>
      </c>
      <c r="W619" s="25">
        <v>551600</v>
      </c>
      <c r="X619" s="25">
        <v>0.71823851873071309</v>
      </c>
      <c r="Y619" s="25">
        <v>551600</v>
      </c>
      <c r="Z619" s="25">
        <v>0.71823851873071309</v>
      </c>
      <c r="AA619" s="25">
        <v>551600</v>
      </c>
      <c r="AB619" s="25">
        <v>0.71823851873071309</v>
      </c>
      <c r="AC619" s="25">
        <v>0</v>
      </c>
      <c r="AD619" s="25">
        <v>0</v>
      </c>
      <c r="AE619" s="25">
        <v>21000000</v>
      </c>
    </row>
    <row r="620" spans="1:31" ht="25.5" x14ac:dyDescent="0.2">
      <c r="A620" s="38" t="s">
        <v>936</v>
      </c>
      <c r="B620" s="104" t="s">
        <v>937</v>
      </c>
      <c r="C620" s="25">
        <v>78199000</v>
      </c>
      <c r="D620" s="25">
        <v>0</v>
      </c>
      <c r="E620" s="25">
        <v>0</v>
      </c>
      <c r="F620" s="25">
        <v>0</v>
      </c>
      <c r="G620" s="25">
        <v>1400000</v>
      </c>
      <c r="H620" s="25">
        <v>76799000</v>
      </c>
      <c r="I620" s="25">
        <v>76799000</v>
      </c>
      <c r="J620" s="25">
        <v>76799000</v>
      </c>
      <c r="K620" s="25">
        <v>76247400</v>
      </c>
      <c r="L620" s="25">
        <v>76247400</v>
      </c>
      <c r="M620" s="25">
        <v>76247400</v>
      </c>
      <c r="N620" s="25">
        <v>76247400</v>
      </c>
      <c r="O620" s="25">
        <v>76247400</v>
      </c>
      <c r="P620" s="25">
        <v>76247400</v>
      </c>
      <c r="Q620" s="25">
        <v>55247400</v>
      </c>
      <c r="R620" s="25">
        <v>55247400</v>
      </c>
      <c r="S620" s="25">
        <v>0</v>
      </c>
      <c r="T620" s="25">
        <v>0</v>
      </c>
      <c r="U620" s="25">
        <v>0</v>
      </c>
      <c r="V620" s="25">
        <v>0</v>
      </c>
      <c r="W620" s="25">
        <v>551600</v>
      </c>
      <c r="X620" s="25">
        <v>0.71823851873071309</v>
      </c>
      <c r="Y620" s="25">
        <v>551600</v>
      </c>
      <c r="Z620" s="25">
        <v>0.71823851873071309</v>
      </c>
      <c r="AA620" s="25">
        <v>551600</v>
      </c>
      <c r="AB620" s="25">
        <v>0.71823851873071309</v>
      </c>
      <c r="AC620" s="25">
        <v>0</v>
      </c>
      <c r="AD620" s="25">
        <v>0</v>
      </c>
      <c r="AE620" s="25">
        <v>21000000</v>
      </c>
    </row>
    <row r="621" spans="1:31" x14ac:dyDescent="0.2">
      <c r="A621" s="38" t="s">
        <v>938</v>
      </c>
      <c r="B621" s="104" t="s">
        <v>939</v>
      </c>
      <c r="C621" s="25">
        <v>94804000</v>
      </c>
      <c r="D621" s="25">
        <v>0</v>
      </c>
      <c r="E621" s="25">
        <v>0</v>
      </c>
      <c r="F621" s="25">
        <v>0</v>
      </c>
      <c r="G621" s="25">
        <v>2000000</v>
      </c>
      <c r="H621" s="25">
        <v>92804000</v>
      </c>
      <c r="I621" s="25">
        <v>92804000</v>
      </c>
      <c r="J621" s="25">
        <v>92804000</v>
      </c>
      <c r="K621" s="25">
        <v>90518100.040000007</v>
      </c>
      <c r="L621" s="25">
        <v>90518100.040000007</v>
      </c>
      <c r="M621" s="25">
        <v>90518100.040000007</v>
      </c>
      <c r="N621" s="25">
        <v>90518100.040000007</v>
      </c>
      <c r="O621" s="25">
        <v>90518100.040000007</v>
      </c>
      <c r="P621" s="25">
        <v>90518100.040000007</v>
      </c>
      <c r="Q621" s="25">
        <v>66678666</v>
      </c>
      <c r="R621" s="25">
        <v>66678666</v>
      </c>
      <c r="S621" s="25">
        <v>0</v>
      </c>
      <c r="T621" s="25">
        <v>0</v>
      </c>
      <c r="U621" s="25">
        <v>0</v>
      </c>
      <c r="V621" s="25">
        <v>0</v>
      </c>
      <c r="W621" s="25">
        <v>2285899.96</v>
      </c>
      <c r="X621" s="25">
        <v>2.4631480970647801</v>
      </c>
      <c r="Y621" s="25">
        <v>2285899.96</v>
      </c>
      <c r="Z621" s="25">
        <v>2.4631480970647801</v>
      </c>
      <c r="AA621" s="25">
        <v>2285899.96</v>
      </c>
      <c r="AB621" s="25">
        <v>2.4631480970647801</v>
      </c>
      <c r="AC621" s="25">
        <v>0</v>
      </c>
      <c r="AD621" s="25">
        <v>0</v>
      </c>
      <c r="AE621" s="25">
        <v>23839434.039999999</v>
      </c>
    </row>
    <row r="622" spans="1:31" x14ac:dyDescent="0.2">
      <c r="A622" s="38" t="s">
        <v>940</v>
      </c>
      <c r="B622" s="104" t="s">
        <v>502</v>
      </c>
      <c r="C622" s="25">
        <v>94804000</v>
      </c>
      <c r="D622" s="25">
        <v>0</v>
      </c>
      <c r="E622" s="25">
        <v>0</v>
      </c>
      <c r="F622" s="25">
        <v>0</v>
      </c>
      <c r="G622" s="25">
        <v>2000000</v>
      </c>
      <c r="H622" s="25">
        <v>92804000</v>
      </c>
      <c r="I622" s="25">
        <v>92804000</v>
      </c>
      <c r="J622" s="25">
        <v>92804000</v>
      </c>
      <c r="K622" s="25">
        <v>90518100.040000007</v>
      </c>
      <c r="L622" s="25">
        <v>90518100.040000007</v>
      </c>
      <c r="M622" s="25">
        <v>90518100.040000007</v>
      </c>
      <c r="N622" s="25">
        <v>90518100.040000007</v>
      </c>
      <c r="O622" s="25">
        <v>90518100.040000007</v>
      </c>
      <c r="P622" s="25">
        <v>90518100.040000007</v>
      </c>
      <c r="Q622" s="25">
        <v>66678666</v>
      </c>
      <c r="R622" s="25">
        <v>66678666</v>
      </c>
      <c r="S622" s="25">
        <v>0</v>
      </c>
      <c r="T622" s="25">
        <v>0</v>
      </c>
      <c r="U622" s="25">
        <v>0</v>
      </c>
      <c r="V622" s="25">
        <v>0</v>
      </c>
      <c r="W622" s="25">
        <v>2285899.96</v>
      </c>
      <c r="X622" s="25">
        <v>2.4631480970647801</v>
      </c>
      <c r="Y622" s="25">
        <v>2285899.96</v>
      </c>
      <c r="Z622" s="25">
        <v>2.4631480970647801</v>
      </c>
      <c r="AA622" s="25">
        <v>2285899.96</v>
      </c>
      <c r="AB622" s="25">
        <v>2.4631480970647801</v>
      </c>
      <c r="AC622" s="25">
        <v>0</v>
      </c>
      <c r="AD622" s="25">
        <v>0</v>
      </c>
      <c r="AE622" s="25">
        <v>23839434.039999999</v>
      </c>
    </row>
    <row r="623" spans="1:31" ht="25.5" x14ac:dyDescent="0.2">
      <c r="A623" s="38" t="s">
        <v>941</v>
      </c>
      <c r="B623" s="104" t="s">
        <v>942</v>
      </c>
      <c r="C623" s="25">
        <v>94804000</v>
      </c>
      <c r="D623" s="25">
        <v>0</v>
      </c>
      <c r="E623" s="25">
        <v>0</v>
      </c>
      <c r="F623" s="25">
        <v>0</v>
      </c>
      <c r="G623" s="25">
        <v>2000000</v>
      </c>
      <c r="H623" s="25">
        <v>92804000</v>
      </c>
      <c r="I623" s="25">
        <v>92804000</v>
      </c>
      <c r="J623" s="25">
        <v>92804000</v>
      </c>
      <c r="K623" s="25">
        <v>90518100.040000007</v>
      </c>
      <c r="L623" s="25">
        <v>90518100.040000007</v>
      </c>
      <c r="M623" s="25">
        <v>90518100.040000007</v>
      </c>
      <c r="N623" s="25">
        <v>90518100.040000007</v>
      </c>
      <c r="O623" s="25">
        <v>90518100.040000007</v>
      </c>
      <c r="P623" s="25">
        <v>90518100.040000007</v>
      </c>
      <c r="Q623" s="25">
        <v>66678666</v>
      </c>
      <c r="R623" s="25">
        <v>66678666</v>
      </c>
      <c r="S623" s="25">
        <v>0</v>
      </c>
      <c r="T623" s="25">
        <v>0</v>
      </c>
      <c r="U623" s="25">
        <v>0</v>
      </c>
      <c r="V623" s="25">
        <v>0</v>
      </c>
      <c r="W623" s="25">
        <v>2285899.96</v>
      </c>
      <c r="X623" s="25">
        <v>2.4631480970647801</v>
      </c>
      <c r="Y623" s="25">
        <v>2285899.96</v>
      </c>
      <c r="Z623" s="25">
        <v>2.4631480970647801</v>
      </c>
      <c r="AA623" s="25">
        <v>2285899.96</v>
      </c>
      <c r="AB623" s="25">
        <v>2.4631480970647801</v>
      </c>
      <c r="AC623" s="25">
        <v>0</v>
      </c>
      <c r="AD623" s="25">
        <v>0</v>
      </c>
      <c r="AE623" s="25">
        <v>23839434.039999999</v>
      </c>
    </row>
    <row r="624" spans="1:31" x14ac:dyDescent="0.2">
      <c r="A624" s="38" t="s">
        <v>943</v>
      </c>
      <c r="B624" s="104" t="s">
        <v>944</v>
      </c>
      <c r="C624" s="25">
        <v>266997000</v>
      </c>
      <c r="D624" s="25">
        <v>0</v>
      </c>
      <c r="E624" s="25">
        <v>0</v>
      </c>
      <c r="F624" s="25">
        <v>0</v>
      </c>
      <c r="G624" s="25">
        <v>0</v>
      </c>
      <c r="H624" s="25">
        <v>266997000</v>
      </c>
      <c r="I624" s="25">
        <v>266997000</v>
      </c>
      <c r="J624" s="25">
        <v>266997000</v>
      </c>
      <c r="K624" s="25">
        <v>245733098</v>
      </c>
      <c r="L624" s="25">
        <v>245733098</v>
      </c>
      <c r="M624" s="25">
        <v>245733098</v>
      </c>
      <c r="N624" s="25">
        <v>245733098</v>
      </c>
      <c r="O624" s="25">
        <v>245733098</v>
      </c>
      <c r="P624" s="25">
        <v>245733098</v>
      </c>
      <c r="Q624" s="25">
        <v>178886498</v>
      </c>
      <c r="R624" s="25">
        <v>178886498</v>
      </c>
      <c r="S624" s="25">
        <v>0</v>
      </c>
      <c r="T624" s="25">
        <v>0</v>
      </c>
      <c r="U624" s="25">
        <v>0</v>
      </c>
      <c r="V624" s="25">
        <v>0</v>
      </c>
      <c r="W624" s="25">
        <v>21263902</v>
      </c>
      <c r="X624" s="25">
        <v>7.9640977239444597</v>
      </c>
      <c r="Y624" s="25">
        <v>21263902</v>
      </c>
      <c r="Z624" s="25">
        <v>7.9640977239444597</v>
      </c>
      <c r="AA624" s="25">
        <v>21263902</v>
      </c>
      <c r="AB624" s="25">
        <v>7.9640977239444597</v>
      </c>
      <c r="AC624" s="25">
        <v>0</v>
      </c>
      <c r="AD624" s="25">
        <v>0</v>
      </c>
      <c r="AE624" s="25">
        <v>66846600</v>
      </c>
    </row>
    <row r="625" spans="1:31" x14ac:dyDescent="0.2">
      <c r="A625" s="38" t="s">
        <v>945</v>
      </c>
      <c r="B625" s="104" t="s">
        <v>946</v>
      </c>
      <c r="C625" s="25">
        <v>266997000</v>
      </c>
      <c r="D625" s="25">
        <v>0</v>
      </c>
      <c r="E625" s="25">
        <v>0</v>
      </c>
      <c r="F625" s="25">
        <v>0</v>
      </c>
      <c r="G625" s="25">
        <v>0</v>
      </c>
      <c r="H625" s="25">
        <v>266997000</v>
      </c>
      <c r="I625" s="25">
        <v>266997000</v>
      </c>
      <c r="J625" s="25">
        <v>266997000</v>
      </c>
      <c r="K625" s="25">
        <v>245733098</v>
      </c>
      <c r="L625" s="25">
        <v>245733098</v>
      </c>
      <c r="M625" s="25">
        <v>245733098</v>
      </c>
      <c r="N625" s="25">
        <v>245733098</v>
      </c>
      <c r="O625" s="25">
        <v>245733098</v>
      </c>
      <c r="P625" s="25">
        <v>245733098</v>
      </c>
      <c r="Q625" s="25">
        <v>178886498</v>
      </c>
      <c r="R625" s="25">
        <v>178886498</v>
      </c>
      <c r="S625" s="25">
        <v>0</v>
      </c>
      <c r="T625" s="25">
        <v>0</v>
      </c>
      <c r="U625" s="25">
        <v>0</v>
      </c>
      <c r="V625" s="25">
        <v>0</v>
      </c>
      <c r="W625" s="25">
        <v>21263902</v>
      </c>
      <c r="X625" s="25">
        <v>7.9640977239444597</v>
      </c>
      <c r="Y625" s="25">
        <v>21263902</v>
      </c>
      <c r="Z625" s="25">
        <v>7.9640977239444597</v>
      </c>
      <c r="AA625" s="25">
        <v>21263902</v>
      </c>
      <c r="AB625" s="25">
        <v>7.9640977239444597</v>
      </c>
      <c r="AC625" s="25">
        <v>0</v>
      </c>
      <c r="AD625" s="25">
        <v>0</v>
      </c>
      <c r="AE625" s="25">
        <v>66846600</v>
      </c>
    </row>
    <row r="626" spans="1:31" x14ac:dyDescent="0.2">
      <c r="A626" s="38" t="s">
        <v>947</v>
      </c>
      <c r="B626" s="104" t="s">
        <v>502</v>
      </c>
      <c r="C626" s="25">
        <v>226997000</v>
      </c>
      <c r="D626" s="25">
        <v>0</v>
      </c>
      <c r="E626" s="25">
        <v>0</v>
      </c>
      <c r="F626" s="25">
        <v>0</v>
      </c>
      <c r="G626" s="25">
        <v>0</v>
      </c>
      <c r="H626" s="25">
        <v>226997000</v>
      </c>
      <c r="I626" s="25">
        <v>226997000</v>
      </c>
      <c r="J626" s="25">
        <v>226997000</v>
      </c>
      <c r="K626" s="25">
        <v>213653050</v>
      </c>
      <c r="L626" s="25">
        <v>213653050</v>
      </c>
      <c r="M626" s="25">
        <v>213653050</v>
      </c>
      <c r="N626" s="25">
        <v>213653050</v>
      </c>
      <c r="O626" s="25">
        <v>213653050</v>
      </c>
      <c r="P626" s="25">
        <v>213653050</v>
      </c>
      <c r="Q626" s="25">
        <v>146806450</v>
      </c>
      <c r="R626" s="25">
        <v>146806450</v>
      </c>
      <c r="S626" s="25">
        <v>0</v>
      </c>
      <c r="T626" s="25">
        <v>0</v>
      </c>
      <c r="U626" s="25">
        <v>0</v>
      </c>
      <c r="V626" s="25">
        <v>0</v>
      </c>
      <c r="W626" s="25">
        <v>13343950</v>
      </c>
      <c r="X626" s="25">
        <v>5.8784697595122397</v>
      </c>
      <c r="Y626" s="25">
        <v>13343950</v>
      </c>
      <c r="Z626" s="25">
        <v>5.8784697595122397</v>
      </c>
      <c r="AA626" s="25">
        <v>13343950</v>
      </c>
      <c r="AB626" s="25">
        <v>5.8784697595122397</v>
      </c>
      <c r="AC626" s="25">
        <v>0</v>
      </c>
      <c r="AD626" s="25">
        <v>0</v>
      </c>
      <c r="AE626" s="25">
        <v>66846600</v>
      </c>
    </row>
    <row r="627" spans="1:31" ht="25.5" x14ac:dyDescent="0.2">
      <c r="A627" s="38" t="s">
        <v>948</v>
      </c>
      <c r="B627" s="104" t="s">
        <v>949</v>
      </c>
      <c r="C627" s="25">
        <v>226997000</v>
      </c>
      <c r="D627" s="25">
        <v>0</v>
      </c>
      <c r="E627" s="25">
        <v>0</v>
      </c>
      <c r="F627" s="25">
        <v>0</v>
      </c>
      <c r="G627" s="25">
        <v>0</v>
      </c>
      <c r="H627" s="25">
        <v>226997000</v>
      </c>
      <c r="I627" s="25">
        <v>226997000</v>
      </c>
      <c r="J627" s="25">
        <v>226997000</v>
      </c>
      <c r="K627" s="25">
        <v>213653050</v>
      </c>
      <c r="L627" s="25">
        <v>213653050</v>
      </c>
      <c r="M627" s="25">
        <v>213653050</v>
      </c>
      <c r="N627" s="25">
        <v>213653050</v>
      </c>
      <c r="O627" s="25">
        <v>213653050</v>
      </c>
      <c r="P627" s="25">
        <v>213653050</v>
      </c>
      <c r="Q627" s="25">
        <v>146806450</v>
      </c>
      <c r="R627" s="25">
        <v>146806450</v>
      </c>
      <c r="S627" s="25">
        <v>0</v>
      </c>
      <c r="T627" s="25">
        <v>0</v>
      </c>
      <c r="U627" s="25">
        <v>0</v>
      </c>
      <c r="V627" s="25">
        <v>0</v>
      </c>
      <c r="W627" s="25">
        <v>13343950</v>
      </c>
      <c r="X627" s="25">
        <v>5.8784697595122397</v>
      </c>
      <c r="Y627" s="25">
        <v>13343950</v>
      </c>
      <c r="Z627" s="25">
        <v>5.8784697595122397</v>
      </c>
      <c r="AA627" s="25">
        <v>13343950</v>
      </c>
      <c r="AB627" s="25">
        <v>5.8784697595122397</v>
      </c>
      <c r="AC627" s="25">
        <v>0</v>
      </c>
      <c r="AD627" s="25">
        <v>0</v>
      </c>
      <c r="AE627" s="25">
        <v>66846600</v>
      </c>
    </row>
    <row r="628" spans="1:31" x14ac:dyDescent="0.2">
      <c r="A628" s="38" t="s">
        <v>950</v>
      </c>
      <c r="B628" s="104" t="s">
        <v>951</v>
      </c>
      <c r="C628" s="25">
        <v>40000000</v>
      </c>
      <c r="D628" s="25">
        <v>0</v>
      </c>
      <c r="E628" s="25">
        <v>0</v>
      </c>
      <c r="F628" s="25">
        <v>0</v>
      </c>
      <c r="G628" s="25">
        <v>0</v>
      </c>
      <c r="H628" s="25">
        <v>40000000</v>
      </c>
      <c r="I628" s="25">
        <v>40000000</v>
      </c>
      <c r="J628" s="25">
        <v>40000000</v>
      </c>
      <c r="K628" s="25">
        <v>32080048</v>
      </c>
      <c r="L628" s="25">
        <v>32080048</v>
      </c>
      <c r="M628" s="25">
        <v>32080048</v>
      </c>
      <c r="N628" s="25">
        <v>32080048</v>
      </c>
      <c r="O628" s="25">
        <v>32080048</v>
      </c>
      <c r="P628" s="25">
        <v>32080048</v>
      </c>
      <c r="Q628" s="25">
        <v>32080048</v>
      </c>
      <c r="R628" s="25">
        <v>32080048</v>
      </c>
      <c r="S628" s="25">
        <v>0</v>
      </c>
      <c r="T628" s="25">
        <v>0</v>
      </c>
      <c r="U628" s="25">
        <v>0</v>
      </c>
      <c r="V628" s="25">
        <v>0</v>
      </c>
      <c r="W628" s="25">
        <v>7919952</v>
      </c>
      <c r="X628" s="25">
        <v>19.799879999999998</v>
      </c>
      <c r="Y628" s="25">
        <v>7919952</v>
      </c>
      <c r="Z628" s="25">
        <v>19.799879999999998</v>
      </c>
      <c r="AA628" s="25">
        <v>7919952</v>
      </c>
      <c r="AB628" s="25">
        <v>19.799879999999998</v>
      </c>
      <c r="AC628" s="25">
        <v>0</v>
      </c>
      <c r="AD628" s="25">
        <v>0</v>
      </c>
      <c r="AE628" s="25">
        <v>0</v>
      </c>
    </row>
    <row r="629" spans="1:31" ht="25.5" x14ac:dyDescent="0.2">
      <c r="A629" s="38" t="s">
        <v>952</v>
      </c>
      <c r="B629" s="104" t="s">
        <v>949</v>
      </c>
      <c r="C629" s="25">
        <v>40000000</v>
      </c>
      <c r="D629" s="25">
        <v>0</v>
      </c>
      <c r="E629" s="25">
        <v>0</v>
      </c>
      <c r="F629" s="25">
        <v>0</v>
      </c>
      <c r="G629" s="25">
        <v>0</v>
      </c>
      <c r="H629" s="25">
        <v>40000000</v>
      </c>
      <c r="I629" s="25">
        <v>40000000</v>
      </c>
      <c r="J629" s="25">
        <v>40000000</v>
      </c>
      <c r="K629" s="25">
        <v>32080048</v>
      </c>
      <c r="L629" s="25">
        <v>32080048</v>
      </c>
      <c r="M629" s="25">
        <v>32080048</v>
      </c>
      <c r="N629" s="25">
        <v>32080048</v>
      </c>
      <c r="O629" s="25">
        <v>32080048</v>
      </c>
      <c r="P629" s="25">
        <v>32080048</v>
      </c>
      <c r="Q629" s="25">
        <v>32080048</v>
      </c>
      <c r="R629" s="25">
        <v>32080048</v>
      </c>
      <c r="S629" s="25">
        <v>0</v>
      </c>
      <c r="T629" s="25">
        <v>0</v>
      </c>
      <c r="U629" s="25">
        <v>0</v>
      </c>
      <c r="V629" s="25">
        <v>0</v>
      </c>
      <c r="W629" s="25">
        <v>7919952</v>
      </c>
      <c r="X629" s="25">
        <v>19.799879999999998</v>
      </c>
      <c r="Y629" s="25">
        <v>7919952</v>
      </c>
      <c r="Z629" s="25">
        <v>19.799879999999998</v>
      </c>
      <c r="AA629" s="25">
        <v>7919952</v>
      </c>
      <c r="AB629" s="25">
        <v>19.799879999999998</v>
      </c>
      <c r="AC629" s="25">
        <v>0</v>
      </c>
      <c r="AD629" s="25">
        <v>0</v>
      </c>
      <c r="AE629" s="25">
        <v>0</v>
      </c>
    </row>
    <row r="630" spans="1:31" x14ac:dyDescent="0.2">
      <c r="A630" s="38" t="s">
        <v>265</v>
      </c>
      <c r="B630" s="104" t="s">
        <v>266</v>
      </c>
      <c r="C630" s="25">
        <v>134293413073</v>
      </c>
      <c r="D630" s="25">
        <v>35944041222.209999</v>
      </c>
      <c r="E630" s="25">
        <v>22750254845</v>
      </c>
      <c r="F630" s="25">
        <v>26132906143</v>
      </c>
      <c r="G630" s="25">
        <v>26032906143</v>
      </c>
      <c r="H630" s="25">
        <v>147587199450.20999</v>
      </c>
      <c r="I630" s="25">
        <v>147587199450.20999</v>
      </c>
      <c r="J630" s="25">
        <v>147587199450.20999</v>
      </c>
      <c r="K630" s="25">
        <v>138140253960.59</v>
      </c>
      <c r="L630" s="25">
        <v>138140253960.59</v>
      </c>
      <c r="M630" s="25">
        <v>138140253960.59</v>
      </c>
      <c r="N630" s="25">
        <v>138140253960.59</v>
      </c>
      <c r="O630" s="25">
        <v>137173768370.25</v>
      </c>
      <c r="P630" s="25">
        <v>137173768370.25</v>
      </c>
      <c r="Q630" s="25">
        <v>136144599638.78999</v>
      </c>
      <c r="R630" s="25">
        <v>136144599638.78999</v>
      </c>
      <c r="S630" s="25">
        <v>0</v>
      </c>
      <c r="T630" s="25">
        <v>0</v>
      </c>
      <c r="U630" s="25">
        <v>0</v>
      </c>
      <c r="V630" s="25">
        <v>0</v>
      </c>
      <c r="W630" s="25">
        <v>9446945489.6200008</v>
      </c>
      <c r="X630" s="25">
        <v>6.40092469049595</v>
      </c>
      <c r="Y630" s="25">
        <v>9446945489.6200008</v>
      </c>
      <c r="Z630" s="25">
        <v>6.40092469049595</v>
      </c>
      <c r="AA630" s="25">
        <v>10413431079.959999</v>
      </c>
      <c r="AB630" s="25">
        <v>7.0557820181912696</v>
      </c>
      <c r="AC630" s="25">
        <v>0</v>
      </c>
      <c r="AD630" s="25">
        <v>966485590.34000003</v>
      </c>
      <c r="AE630" s="25">
        <v>1029168731.46</v>
      </c>
    </row>
    <row r="631" spans="1:31" x14ac:dyDescent="0.2">
      <c r="A631" s="38" t="s">
        <v>953</v>
      </c>
      <c r="B631" s="104" t="s">
        <v>954</v>
      </c>
      <c r="C631" s="25">
        <v>2884156370</v>
      </c>
      <c r="D631" s="25">
        <v>0</v>
      </c>
      <c r="E631" s="25">
        <v>0</v>
      </c>
      <c r="F631" s="25">
        <v>245231030</v>
      </c>
      <c r="G631" s="25">
        <v>354958030</v>
      </c>
      <c r="H631" s="25">
        <v>2774429370</v>
      </c>
      <c r="I631" s="25">
        <v>2774429370</v>
      </c>
      <c r="J631" s="25">
        <v>2774429370</v>
      </c>
      <c r="K631" s="25">
        <v>2124696064.49</v>
      </c>
      <c r="L631" s="25">
        <v>2124696064.49</v>
      </c>
      <c r="M631" s="25">
        <v>2124696064.49</v>
      </c>
      <c r="N631" s="25">
        <v>2124696064.49</v>
      </c>
      <c r="O631" s="25">
        <v>2124696064.49</v>
      </c>
      <c r="P631" s="25">
        <v>2124696064.49</v>
      </c>
      <c r="Q631" s="25">
        <v>1988233244.49</v>
      </c>
      <c r="R631" s="25">
        <v>1988233244.49</v>
      </c>
      <c r="S631" s="25">
        <v>0</v>
      </c>
      <c r="T631" s="25">
        <v>0</v>
      </c>
      <c r="U631" s="25">
        <v>0</v>
      </c>
      <c r="V631" s="25">
        <v>0</v>
      </c>
      <c r="W631" s="25">
        <v>649733305.50999999</v>
      </c>
      <c r="X631" s="25">
        <v>23.418628440701696</v>
      </c>
      <c r="Y631" s="25">
        <v>649733305.50999999</v>
      </c>
      <c r="Z631" s="25">
        <v>23.418628440701696</v>
      </c>
      <c r="AA631" s="25">
        <v>649733305.50999999</v>
      </c>
      <c r="AB631" s="25">
        <v>23.418628440701696</v>
      </c>
      <c r="AC631" s="25">
        <v>0</v>
      </c>
      <c r="AD631" s="25">
        <v>0</v>
      </c>
      <c r="AE631" s="25">
        <v>136462820</v>
      </c>
    </row>
    <row r="632" spans="1:31" x14ac:dyDescent="0.2">
      <c r="A632" s="38" t="s">
        <v>955</v>
      </c>
      <c r="B632" s="104" t="s">
        <v>490</v>
      </c>
      <c r="C632" s="25">
        <v>2884156370</v>
      </c>
      <c r="D632" s="25">
        <v>0</v>
      </c>
      <c r="E632" s="25">
        <v>0</v>
      </c>
      <c r="F632" s="25">
        <v>245231030</v>
      </c>
      <c r="G632" s="25">
        <v>354958030</v>
      </c>
      <c r="H632" s="25">
        <v>2774429370</v>
      </c>
      <c r="I632" s="25">
        <v>2774429370</v>
      </c>
      <c r="J632" s="25">
        <v>2774429370</v>
      </c>
      <c r="K632" s="25">
        <v>2124696064.49</v>
      </c>
      <c r="L632" s="25">
        <v>2124696064.49</v>
      </c>
      <c r="M632" s="25">
        <v>2124696064.49</v>
      </c>
      <c r="N632" s="25">
        <v>2124696064.49</v>
      </c>
      <c r="O632" s="25">
        <v>2124696064.49</v>
      </c>
      <c r="P632" s="25">
        <v>2124696064.49</v>
      </c>
      <c r="Q632" s="25">
        <v>1988233244.49</v>
      </c>
      <c r="R632" s="25">
        <v>1988233244.49</v>
      </c>
      <c r="S632" s="25">
        <v>0</v>
      </c>
      <c r="T632" s="25">
        <v>0</v>
      </c>
      <c r="U632" s="25">
        <v>0</v>
      </c>
      <c r="V632" s="25">
        <v>0</v>
      </c>
      <c r="W632" s="25">
        <v>649733305.50999999</v>
      </c>
      <c r="X632" s="25">
        <v>23.418628440701696</v>
      </c>
      <c r="Y632" s="25">
        <v>649733305.50999999</v>
      </c>
      <c r="Z632" s="25">
        <v>23.418628440701696</v>
      </c>
      <c r="AA632" s="25">
        <v>649733305.50999999</v>
      </c>
      <c r="AB632" s="25">
        <v>23.418628440701696</v>
      </c>
      <c r="AC632" s="25">
        <v>0</v>
      </c>
      <c r="AD632" s="25">
        <v>0</v>
      </c>
      <c r="AE632" s="25">
        <v>136462820</v>
      </c>
    </row>
    <row r="633" spans="1:31" x14ac:dyDescent="0.2">
      <c r="A633" s="38" t="s">
        <v>956</v>
      </c>
      <c r="B633" s="104" t="s">
        <v>522</v>
      </c>
      <c r="C633" s="25">
        <v>2884156370</v>
      </c>
      <c r="D633" s="25">
        <v>0</v>
      </c>
      <c r="E633" s="25">
        <v>0</v>
      </c>
      <c r="F633" s="25">
        <v>245231030</v>
      </c>
      <c r="G633" s="25">
        <v>354958030</v>
      </c>
      <c r="H633" s="25">
        <v>2774429370</v>
      </c>
      <c r="I633" s="25">
        <v>2774429370</v>
      </c>
      <c r="J633" s="25">
        <v>2774429370</v>
      </c>
      <c r="K633" s="25">
        <v>2124696064.49</v>
      </c>
      <c r="L633" s="25">
        <v>2124696064.49</v>
      </c>
      <c r="M633" s="25">
        <v>2124696064.49</v>
      </c>
      <c r="N633" s="25">
        <v>2124696064.49</v>
      </c>
      <c r="O633" s="25">
        <v>2124696064.49</v>
      </c>
      <c r="P633" s="25">
        <v>2124696064.49</v>
      </c>
      <c r="Q633" s="25">
        <v>1988233244.49</v>
      </c>
      <c r="R633" s="25">
        <v>1988233244.49</v>
      </c>
      <c r="S633" s="25">
        <v>0</v>
      </c>
      <c r="T633" s="25">
        <v>0</v>
      </c>
      <c r="U633" s="25">
        <v>0</v>
      </c>
      <c r="V633" s="25">
        <v>0</v>
      </c>
      <c r="W633" s="25">
        <v>649733305.50999999</v>
      </c>
      <c r="X633" s="25">
        <v>23.418628440701696</v>
      </c>
      <c r="Y633" s="25">
        <v>649733305.50999999</v>
      </c>
      <c r="Z633" s="25">
        <v>23.418628440701696</v>
      </c>
      <c r="AA633" s="25">
        <v>649733305.50999999</v>
      </c>
      <c r="AB633" s="25">
        <v>23.418628440701696</v>
      </c>
      <c r="AC633" s="25">
        <v>0</v>
      </c>
      <c r="AD633" s="25">
        <v>0</v>
      </c>
      <c r="AE633" s="25">
        <v>136462820</v>
      </c>
    </row>
    <row r="634" spans="1:31" x14ac:dyDescent="0.2">
      <c r="A634" s="38" t="s">
        <v>957</v>
      </c>
      <c r="B634" s="104" t="s">
        <v>958</v>
      </c>
      <c r="C634" s="25">
        <v>2884156370</v>
      </c>
      <c r="D634" s="25">
        <v>0</v>
      </c>
      <c r="E634" s="25">
        <v>0</v>
      </c>
      <c r="F634" s="25">
        <v>245231030</v>
      </c>
      <c r="G634" s="25">
        <v>354958030</v>
      </c>
      <c r="H634" s="25">
        <v>2774429370</v>
      </c>
      <c r="I634" s="25">
        <v>2774429370</v>
      </c>
      <c r="J634" s="25">
        <v>2774429370</v>
      </c>
      <c r="K634" s="25">
        <v>2124696064.49</v>
      </c>
      <c r="L634" s="25">
        <v>2124696064.49</v>
      </c>
      <c r="M634" s="25">
        <v>2124696064.49</v>
      </c>
      <c r="N634" s="25">
        <v>2124696064.49</v>
      </c>
      <c r="O634" s="25">
        <v>2124696064.49</v>
      </c>
      <c r="P634" s="25">
        <v>2124696064.49</v>
      </c>
      <c r="Q634" s="25">
        <v>1988233244.49</v>
      </c>
      <c r="R634" s="25">
        <v>1988233244.49</v>
      </c>
      <c r="S634" s="25">
        <v>0</v>
      </c>
      <c r="T634" s="25">
        <v>0</v>
      </c>
      <c r="U634" s="25">
        <v>0</v>
      </c>
      <c r="V634" s="25">
        <v>0</v>
      </c>
      <c r="W634" s="25">
        <v>649733305.50999999</v>
      </c>
      <c r="X634" s="25">
        <v>23.418628440701696</v>
      </c>
      <c r="Y634" s="25">
        <v>649733305.50999999</v>
      </c>
      <c r="Z634" s="25">
        <v>23.418628440701696</v>
      </c>
      <c r="AA634" s="25">
        <v>649733305.50999999</v>
      </c>
      <c r="AB634" s="25">
        <v>23.418628440701696</v>
      </c>
      <c r="AC634" s="25">
        <v>0</v>
      </c>
      <c r="AD634" s="25">
        <v>0</v>
      </c>
      <c r="AE634" s="25">
        <v>136462820</v>
      </c>
    </row>
    <row r="635" spans="1:31" x14ac:dyDescent="0.2">
      <c r="A635" s="38" t="s">
        <v>959</v>
      </c>
      <c r="B635" s="104" t="s">
        <v>958</v>
      </c>
      <c r="C635" s="25">
        <v>2884156370</v>
      </c>
      <c r="D635" s="25">
        <v>0</v>
      </c>
      <c r="E635" s="25">
        <v>0</v>
      </c>
      <c r="F635" s="25">
        <v>245231030</v>
      </c>
      <c r="G635" s="25">
        <v>354958030</v>
      </c>
      <c r="H635" s="25">
        <v>2774429370</v>
      </c>
      <c r="I635" s="25">
        <v>2774429370</v>
      </c>
      <c r="J635" s="25">
        <v>2774429370</v>
      </c>
      <c r="K635" s="25">
        <v>2124696064.49</v>
      </c>
      <c r="L635" s="25">
        <v>2124696064.49</v>
      </c>
      <c r="M635" s="25">
        <v>2124696064.49</v>
      </c>
      <c r="N635" s="25">
        <v>2124696064.49</v>
      </c>
      <c r="O635" s="25">
        <v>2124696064.49</v>
      </c>
      <c r="P635" s="25">
        <v>2124696064.49</v>
      </c>
      <c r="Q635" s="25">
        <v>1988233244.49</v>
      </c>
      <c r="R635" s="25">
        <v>1988233244.49</v>
      </c>
      <c r="S635" s="25">
        <v>0</v>
      </c>
      <c r="T635" s="25">
        <v>0</v>
      </c>
      <c r="U635" s="25">
        <v>0</v>
      </c>
      <c r="V635" s="25">
        <v>0</v>
      </c>
      <c r="W635" s="25">
        <v>649733305.50999999</v>
      </c>
      <c r="X635" s="25">
        <v>23.418628440701696</v>
      </c>
      <c r="Y635" s="25">
        <v>649733305.50999999</v>
      </c>
      <c r="Z635" s="25">
        <v>23.418628440701696</v>
      </c>
      <c r="AA635" s="25">
        <v>649733305.50999999</v>
      </c>
      <c r="AB635" s="25">
        <v>23.418628440701696</v>
      </c>
      <c r="AC635" s="25">
        <v>0</v>
      </c>
      <c r="AD635" s="25">
        <v>0</v>
      </c>
      <c r="AE635" s="25">
        <v>136462820</v>
      </c>
    </row>
    <row r="636" spans="1:31" x14ac:dyDescent="0.2">
      <c r="A636" s="38" t="s">
        <v>960</v>
      </c>
      <c r="B636" s="104" t="s">
        <v>961</v>
      </c>
      <c r="C636" s="25">
        <v>2884156370</v>
      </c>
      <c r="D636" s="25">
        <v>0</v>
      </c>
      <c r="E636" s="25">
        <v>0</v>
      </c>
      <c r="F636" s="25">
        <v>245231030</v>
      </c>
      <c r="G636" s="25">
        <v>354958030</v>
      </c>
      <c r="H636" s="25">
        <v>2774429370</v>
      </c>
      <c r="I636" s="25">
        <v>2774429370</v>
      </c>
      <c r="J636" s="25">
        <v>2774429370</v>
      </c>
      <c r="K636" s="25">
        <v>2124696064.49</v>
      </c>
      <c r="L636" s="25">
        <v>2124696064.49</v>
      </c>
      <c r="M636" s="25">
        <v>2124696064.49</v>
      </c>
      <c r="N636" s="25">
        <v>2124696064.49</v>
      </c>
      <c r="O636" s="25">
        <v>2124696064.49</v>
      </c>
      <c r="P636" s="25">
        <v>2124696064.49</v>
      </c>
      <c r="Q636" s="25">
        <v>1988233244.49</v>
      </c>
      <c r="R636" s="25">
        <v>1988233244.49</v>
      </c>
      <c r="S636" s="25">
        <v>0</v>
      </c>
      <c r="T636" s="25">
        <v>0</v>
      </c>
      <c r="U636" s="25">
        <v>0</v>
      </c>
      <c r="V636" s="25">
        <v>0</v>
      </c>
      <c r="W636" s="25">
        <v>649733305.50999999</v>
      </c>
      <c r="X636" s="25">
        <v>23.418628440701696</v>
      </c>
      <c r="Y636" s="25">
        <v>649733305.50999999</v>
      </c>
      <c r="Z636" s="25">
        <v>23.418628440701696</v>
      </c>
      <c r="AA636" s="25">
        <v>649733305.50999999</v>
      </c>
      <c r="AB636" s="25">
        <v>23.418628440701696</v>
      </c>
      <c r="AC636" s="25">
        <v>0</v>
      </c>
      <c r="AD636" s="25">
        <v>0</v>
      </c>
      <c r="AE636" s="25">
        <v>136462820</v>
      </c>
    </row>
    <row r="637" spans="1:31" x14ac:dyDescent="0.2">
      <c r="A637" s="38" t="s">
        <v>962</v>
      </c>
      <c r="B637" s="104" t="s">
        <v>963</v>
      </c>
      <c r="C637" s="25">
        <v>22050000</v>
      </c>
      <c r="D637" s="25">
        <v>0</v>
      </c>
      <c r="E637" s="25">
        <v>0</v>
      </c>
      <c r="F637" s="25">
        <v>0</v>
      </c>
      <c r="G637" s="25">
        <v>0</v>
      </c>
      <c r="H637" s="25">
        <v>22050000</v>
      </c>
      <c r="I637" s="25">
        <v>22050000</v>
      </c>
      <c r="J637" s="25">
        <v>22050000</v>
      </c>
      <c r="K637" s="25">
        <v>9233106</v>
      </c>
      <c r="L637" s="25">
        <v>9233106</v>
      </c>
      <c r="M637" s="25">
        <v>9233106</v>
      </c>
      <c r="N637" s="25">
        <v>9233106</v>
      </c>
      <c r="O637" s="25">
        <v>9233106</v>
      </c>
      <c r="P637" s="25">
        <v>9233106</v>
      </c>
      <c r="Q637" s="25">
        <v>9233106</v>
      </c>
      <c r="R637" s="25">
        <v>9233106</v>
      </c>
      <c r="S637" s="25">
        <v>0</v>
      </c>
      <c r="T637" s="25">
        <v>0</v>
      </c>
      <c r="U637" s="25">
        <v>0</v>
      </c>
      <c r="V637" s="25">
        <v>0</v>
      </c>
      <c r="W637" s="25">
        <v>12816894</v>
      </c>
      <c r="X637" s="25">
        <v>58.126503401360495</v>
      </c>
      <c r="Y637" s="25">
        <v>12816894</v>
      </c>
      <c r="Z637" s="25">
        <v>58.126503401360495</v>
      </c>
      <c r="AA637" s="25">
        <v>12816894</v>
      </c>
      <c r="AB637" s="25">
        <v>58.126503401360495</v>
      </c>
      <c r="AC637" s="25">
        <v>0</v>
      </c>
      <c r="AD637" s="25">
        <v>0</v>
      </c>
      <c r="AE637" s="25">
        <v>0</v>
      </c>
    </row>
    <row r="638" spans="1:31" x14ac:dyDescent="0.2">
      <c r="A638" s="38" t="s">
        <v>964</v>
      </c>
      <c r="B638" s="104" t="s">
        <v>965</v>
      </c>
      <c r="C638" s="25">
        <v>22050000</v>
      </c>
      <c r="D638" s="25">
        <v>0</v>
      </c>
      <c r="E638" s="25">
        <v>0</v>
      </c>
      <c r="F638" s="25">
        <v>0</v>
      </c>
      <c r="G638" s="25">
        <v>0</v>
      </c>
      <c r="H638" s="25">
        <v>22050000</v>
      </c>
      <c r="I638" s="25">
        <v>22050000</v>
      </c>
      <c r="J638" s="25">
        <v>22050000</v>
      </c>
      <c r="K638" s="25">
        <v>9233106</v>
      </c>
      <c r="L638" s="25">
        <v>9233106</v>
      </c>
      <c r="M638" s="25">
        <v>9233106</v>
      </c>
      <c r="N638" s="25">
        <v>9233106</v>
      </c>
      <c r="O638" s="25">
        <v>9233106</v>
      </c>
      <c r="P638" s="25">
        <v>9233106</v>
      </c>
      <c r="Q638" s="25">
        <v>9233106</v>
      </c>
      <c r="R638" s="25">
        <v>9233106</v>
      </c>
      <c r="S638" s="25">
        <v>0</v>
      </c>
      <c r="T638" s="25">
        <v>0</v>
      </c>
      <c r="U638" s="25">
        <v>0</v>
      </c>
      <c r="V638" s="25">
        <v>0</v>
      </c>
      <c r="W638" s="25">
        <v>12816894</v>
      </c>
      <c r="X638" s="25">
        <v>58.126503401360495</v>
      </c>
      <c r="Y638" s="25">
        <v>12816894</v>
      </c>
      <c r="Z638" s="25">
        <v>58.126503401360495</v>
      </c>
      <c r="AA638" s="25">
        <v>12816894</v>
      </c>
      <c r="AB638" s="25">
        <v>58.126503401360495</v>
      </c>
      <c r="AC638" s="25">
        <v>0</v>
      </c>
      <c r="AD638" s="25">
        <v>0</v>
      </c>
      <c r="AE638" s="25">
        <v>0</v>
      </c>
    </row>
    <row r="639" spans="1:31" ht="38.25" x14ac:dyDescent="0.2">
      <c r="A639" s="38" t="s">
        <v>966</v>
      </c>
      <c r="B639" s="104" t="s">
        <v>967</v>
      </c>
      <c r="C639" s="25">
        <v>22050000</v>
      </c>
      <c r="D639" s="25">
        <v>0</v>
      </c>
      <c r="E639" s="25">
        <v>0</v>
      </c>
      <c r="F639" s="25">
        <v>0</v>
      </c>
      <c r="G639" s="25">
        <v>0</v>
      </c>
      <c r="H639" s="25">
        <v>22050000</v>
      </c>
      <c r="I639" s="25">
        <v>22050000</v>
      </c>
      <c r="J639" s="25">
        <v>22050000</v>
      </c>
      <c r="K639" s="25">
        <v>9233106</v>
      </c>
      <c r="L639" s="25">
        <v>9233106</v>
      </c>
      <c r="M639" s="25">
        <v>9233106</v>
      </c>
      <c r="N639" s="25">
        <v>9233106</v>
      </c>
      <c r="O639" s="25">
        <v>9233106</v>
      </c>
      <c r="P639" s="25">
        <v>9233106</v>
      </c>
      <c r="Q639" s="25">
        <v>9233106</v>
      </c>
      <c r="R639" s="25">
        <v>9233106</v>
      </c>
      <c r="S639" s="25">
        <v>0</v>
      </c>
      <c r="T639" s="25">
        <v>0</v>
      </c>
      <c r="U639" s="25">
        <v>0</v>
      </c>
      <c r="V639" s="25">
        <v>0</v>
      </c>
      <c r="W639" s="25">
        <v>12816894</v>
      </c>
      <c r="X639" s="25">
        <v>58.126503401360495</v>
      </c>
      <c r="Y639" s="25">
        <v>12816894</v>
      </c>
      <c r="Z639" s="25">
        <v>58.126503401360495</v>
      </c>
      <c r="AA639" s="25">
        <v>12816894</v>
      </c>
      <c r="AB639" s="25">
        <v>58.126503401360495</v>
      </c>
      <c r="AC639" s="25">
        <v>0</v>
      </c>
      <c r="AD639" s="25">
        <v>0</v>
      </c>
      <c r="AE639" s="25">
        <v>0</v>
      </c>
    </row>
    <row r="640" spans="1:31" x14ac:dyDescent="0.2">
      <c r="A640" s="38" t="s">
        <v>968</v>
      </c>
      <c r="B640" s="104" t="s">
        <v>969</v>
      </c>
      <c r="C640" s="25">
        <v>436606370</v>
      </c>
      <c r="D640" s="25">
        <v>0</v>
      </c>
      <c r="E640" s="25">
        <v>0</v>
      </c>
      <c r="F640" s="25">
        <v>142861001</v>
      </c>
      <c r="G640" s="25">
        <v>0</v>
      </c>
      <c r="H640" s="25">
        <v>579467371</v>
      </c>
      <c r="I640" s="25">
        <v>579467371</v>
      </c>
      <c r="J640" s="25">
        <v>579467371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5">
        <v>0</v>
      </c>
      <c r="Q640" s="25">
        <v>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5">
        <v>579467371</v>
      </c>
      <c r="X640" s="25">
        <v>100</v>
      </c>
      <c r="Y640" s="25">
        <v>579467371</v>
      </c>
      <c r="Z640" s="25">
        <v>100</v>
      </c>
      <c r="AA640" s="25">
        <v>579467371</v>
      </c>
      <c r="AB640" s="25">
        <v>100</v>
      </c>
      <c r="AC640" s="25">
        <v>0</v>
      </c>
      <c r="AD640" s="25">
        <v>0</v>
      </c>
      <c r="AE640" s="25">
        <v>0</v>
      </c>
    </row>
    <row r="641" spans="1:31" x14ac:dyDescent="0.2">
      <c r="A641" s="38" t="s">
        <v>970</v>
      </c>
      <c r="B641" s="104" t="s">
        <v>971</v>
      </c>
      <c r="C641" s="25">
        <v>1157625</v>
      </c>
      <c r="D641" s="25">
        <v>0</v>
      </c>
      <c r="E641" s="25">
        <v>0</v>
      </c>
      <c r="F641" s="25">
        <v>0</v>
      </c>
      <c r="G641" s="25">
        <v>0</v>
      </c>
      <c r="H641" s="25">
        <v>1157625</v>
      </c>
      <c r="I641" s="25">
        <v>1157625</v>
      </c>
      <c r="J641" s="25">
        <v>1157625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5">
        <v>0</v>
      </c>
      <c r="Q641" s="25">
        <v>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5">
        <v>1157625</v>
      </c>
      <c r="X641" s="25">
        <v>100</v>
      </c>
      <c r="Y641" s="25">
        <v>1157625</v>
      </c>
      <c r="Z641" s="25">
        <v>100</v>
      </c>
      <c r="AA641" s="25">
        <v>1157625</v>
      </c>
      <c r="AB641" s="25">
        <v>100</v>
      </c>
      <c r="AC641" s="25">
        <v>0</v>
      </c>
      <c r="AD641" s="25">
        <v>0</v>
      </c>
      <c r="AE641" s="25">
        <v>0</v>
      </c>
    </row>
    <row r="642" spans="1:31" ht="25.5" x14ac:dyDescent="0.2">
      <c r="A642" s="38" t="s">
        <v>972</v>
      </c>
      <c r="B642" s="104" t="s">
        <v>973</v>
      </c>
      <c r="C642" s="25">
        <v>1157625</v>
      </c>
      <c r="D642" s="25">
        <v>0</v>
      </c>
      <c r="E642" s="25">
        <v>0</v>
      </c>
      <c r="F642" s="25">
        <v>0</v>
      </c>
      <c r="G642" s="25">
        <v>0</v>
      </c>
      <c r="H642" s="25">
        <v>1157625</v>
      </c>
      <c r="I642" s="25">
        <v>1157625</v>
      </c>
      <c r="J642" s="25">
        <v>1157625</v>
      </c>
      <c r="K642" s="25">
        <v>0</v>
      </c>
      <c r="L642" s="25">
        <v>0</v>
      </c>
      <c r="M642" s="25">
        <v>0</v>
      </c>
      <c r="N642" s="25">
        <v>0</v>
      </c>
      <c r="O642" s="25">
        <v>0</v>
      </c>
      <c r="P642" s="25">
        <v>0</v>
      </c>
      <c r="Q642" s="25">
        <v>0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5">
        <v>1157625</v>
      </c>
      <c r="X642" s="25">
        <v>100</v>
      </c>
      <c r="Y642" s="25">
        <v>1157625</v>
      </c>
      <c r="Z642" s="25">
        <v>100</v>
      </c>
      <c r="AA642" s="25">
        <v>1157625</v>
      </c>
      <c r="AB642" s="25">
        <v>100</v>
      </c>
      <c r="AC642" s="25">
        <v>0</v>
      </c>
      <c r="AD642" s="25">
        <v>0</v>
      </c>
      <c r="AE642" s="25">
        <v>0</v>
      </c>
    </row>
    <row r="643" spans="1:31" x14ac:dyDescent="0.2">
      <c r="A643" s="38" t="s">
        <v>974</v>
      </c>
      <c r="B643" s="104" t="s">
        <v>975</v>
      </c>
      <c r="C643" s="25">
        <v>435448745</v>
      </c>
      <c r="D643" s="25">
        <v>0</v>
      </c>
      <c r="E643" s="25">
        <v>0</v>
      </c>
      <c r="F643" s="25">
        <v>142861001</v>
      </c>
      <c r="G643" s="25">
        <v>0</v>
      </c>
      <c r="H643" s="25">
        <v>578309746</v>
      </c>
      <c r="I643" s="25">
        <v>578309746</v>
      </c>
      <c r="J643" s="25">
        <v>578309746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5">
        <v>578309746</v>
      </c>
      <c r="X643" s="25">
        <v>100</v>
      </c>
      <c r="Y643" s="25">
        <v>578309746</v>
      </c>
      <c r="Z643" s="25">
        <v>100</v>
      </c>
      <c r="AA643" s="25">
        <v>578309746</v>
      </c>
      <c r="AB643" s="25">
        <v>100</v>
      </c>
      <c r="AC643" s="25">
        <v>0</v>
      </c>
      <c r="AD643" s="25">
        <v>0</v>
      </c>
      <c r="AE643" s="25">
        <v>0</v>
      </c>
    </row>
    <row r="644" spans="1:31" x14ac:dyDescent="0.2">
      <c r="A644" s="38" t="s">
        <v>976</v>
      </c>
      <c r="B644" s="104" t="s">
        <v>977</v>
      </c>
      <c r="C644" s="25">
        <v>435448745</v>
      </c>
      <c r="D644" s="25">
        <v>0</v>
      </c>
      <c r="E644" s="25">
        <v>0</v>
      </c>
      <c r="F644" s="25">
        <v>142861001</v>
      </c>
      <c r="G644" s="25">
        <v>0</v>
      </c>
      <c r="H644" s="25">
        <v>578309746</v>
      </c>
      <c r="I644" s="25">
        <v>578309746</v>
      </c>
      <c r="J644" s="25">
        <v>578309746</v>
      </c>
      <c r="K644" s="25">
        <v>0</v>
      </c>
      <c r="L644" s="25">
        <v>0</v>
      </c>
      <c r="M644" s="25">
        <v>0</v>
      </c>
      <c r="N644" s="25">
        <v>0</v>
      </c>
      <c r="O644" s="25">
        <v>0</v>
      </c>
      <c r="P644" s="25">
        <v>0</v>
      </c>
      <c r="Q644" s="25">
        <v>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5">
        <v>578309746</v>
      </c>
      <c r="X644" s="25">
        <v>100</v>
      </c>
      <c r="Y644" s="25">
        <v>578309746</v>
      </c>
      <c r="Z644" s="25">
        <v>100</v>
      </c>
      <c r="AA644" s="25">
        <v>578309746</v>
      </c>
      <c r="AB644" s="25">
        <v>100</v>
      </c>
      <c r="AC644" s="25">
        <v>0</v>
      </c>
      <c r="AD644" s="25">
        <v>0</v>
      </c>
      <c r="AE644" s="25">
        <v>0</v>
      </c>
    </row>
    <row r="645" spans="1:31" ht="25.5" x14ac:dyDescent="0.2">
      <c r="A645" s="38" t="s">
        <v>978</v>
      </c>
      <c r="B645" s="104" t="s">
        <v>979</v>
      </c>
      <c r="C645" s="25">
        <v>2425500000</v>
      </c>
      <c r="D645" s="25">
        <v>0</v>
      </c>
      <c r="E645" s="25">
        <v>0</v>
      </c>
      <c r="F645" s="25">
        <v>102370029</v>
      </c>
      <c r="G645" s="25">
        <v>354958030</v>
      </c>
      <c r="H645" s="25">
        <v>2172911999</v>
      </c>
      <c r="I645" s="25">
        <v>2172911999</v>
      </c>
      <c r="J645" s="25">
        <v>2172911999</v>
      </c>
      <c r="K645" s="25">
        <v>2115462958.49</v>
      </c>
      <c r="L645" s="25">
        <v>2115462958.49</v>
      </c>
      <c r="M645" s="25">
        <v>2115462958.49</v>
      </c>
      <c r="N645" s="25">
        <v>2115462958.49</v>
      </c>
      <c r="O645" s="25">
        <v>2115462958.49</v>
      </c>
      <c r="P645" s="25">
        <v>2115462958.49</v>
      </c>
      <c r="Q645" s="25">
        <v>1979000138.49</v>
      </c>
      <c r="R645" s="25">
        <v>1979000138.49</v>
      </c>
      <c r="S645" s="25">
        <v>0</v>
      </c>
      <c r="T645" s="25">
        <v>0</v>
      </c>
      <c r="U645" s="25">
        <v>0</v>
      </c>
      <c r="V645" s="25">
        <v>0</v>
      </c>
      <c r="W645" s="25">
        <v>57449040.509999998</v>
      </c>
      <c r="X645" s="25">
        <v>2.6438733154604797</v>
      </c>
      <c r="Y645" s="25">
        <v>57449040.509999998</v>
      </c>
      <c r="Z645" s="25">
        <v>2.6438733154604797</v>
      </c>
      <c r="AA645" s="25">
        <v>57449040.509999998</v>
      </c>
      <c r="AB645" s="25">
        <v>2.6438733154604797</v>
      </c>
      <c r="AC645" s="25">
        <v>0</v>
      </c>
      <c r="AD645" s="25">
        <v>0</v>
      </c>
      <c r="AE645" s="25">
        <v>136462820</v>
      </c>
    </row>
    <row r="646" spans="1:31" x14ac:dyDescent="0.2">
      <c r="A646" s="38" t="s">
        <v>980</v>
      </c>
      <c r="B646" s="104" t="s">
        <v>965</v>
      </c>
      <c r="C646" s="25">
        <v>2425500000</v>
      </c>
      <c r="D646" s="25">
        <v>0</v>
      </c>
      <c r="E646" s="25">
        <v>0</v>
      </c>
      <c r="F646" s="25">
        <v>102370029</v>
      </c>
      <c r="G646" s="25">
        <v>354958030</v>
      </c>
      <c r="H646" s="25">
        <v>2172911999</v>
      </c>
      <c r="I646" s="25">
        <v>2172911999</v>
      </c>
      <c r="J646" s="25">
        <v>2172911999</v>
      </c>
      <c r="K646" s="25">
        <v>2115462958.49</v>
      </c>
      <c r="L646" s="25">
        <v>2115462958.49</v>
      </c>
      <c r="M646" s="25">
        <v>2115462958.49</v>
      </c>
      <c r="N646" s="25">
        <v>2115462958.49</v>
      </c>
      <c r="O646" s="25">
        <v>2115462958.49</v>
      </c>
      <c r="P646" s="25">
        <v>2115462958.49</v>
      </c>
      <c r="Q646" s="25">
        <v>1979000138.49</v>
      </c>
      <c r="R646" s="25">
        <v>1979000138.49</v>
      </c>
      <c r="S646" s="25">
        <v>0</v>
      </c>
      <c r="T646" s="25">
        <v>0</v>
      </c>
      <c r="U646" s="25">
        <v>0</v>
      </c>
      <c r="V646" s="25">
        <v>0</v>
      </c>
      <c r="W646" s="25">
        <v>57449040.509999998</v>
      </c>
      <c r="X646" s="25">
        <v>2.6438733154604797</v>
      </c>
      <c r="Y646" s="25">
        <v>57449040.509999998</v>
      </c>
      <c r="Z646" s="25">
        <v>2.6438733154604797</v>
      </c>
      <c r="AA646" s="25">
        <v>57449040.509999998</v>
      </c>
      <c r="AB646" s="25">
        <v>2.6438733154604797</v>
      </c>
      <c r="AC646" s="25">
        <v>0</v>
      </c>
      <c r="AD646" s="25">
        <v>0</v>
      </c>
      <c r="AE646" s="25">
        <v>136462820</v>
      </c>
    </row>
    <row r="647" spans="1:31" x14ac:dyDescent="0.2">
      <c r="A647" s="38" t="s">
        <v>981</v>
      </c>
      <c r="B647" s="104" t="s">
        <v>982</v>
      </c>
      <c r="C647" s="25">
        <v>1263864000</v>
      </c>
      <c r="D647" s="25">
        <v>0</v>
      </c>
      <c r="E647" s="25">
        <v>0</v>
      </c>
      <c r="F647" s="25">
        <v>36000000</v>
      </c>
      <c r="G647" s="25">
        <v>147861001</v>
      </c>
      <c r="H647" s="25">
        <v>1152002999</v>
      </c>
      <c r="I647" s="25">
        <v>1152002999</v>
      </c>
      <c r="J647" s="25">
        <v>1152002999</v>
      </c>
      <c r="K647" s="25">
        <v>1151644533</v>
      </c>
      <c r="L647" s="25">
        <v>1151644533</v>
      </c>
      <c r="M647" s="25">
        <v>1151644533</v>
      </c>
      <c r="N647" s="25">
        <v>1151644533</v>
      </c>
      <c r="O647" s="25">
        <v>1151644533</v>
      </c>
      <c r="P647" s="25">
        <v>1151644533</v>
      </c>
      <c r="Q647" s="25">
        <v>1151644533</v>
      </c>
      <c r="R647" s="25">
        <v>1151644533</v>
      </c>
      <c r="S647" s="25">
        <v>0</v>
      </c>
      <c r="T647" s="25">
        <v>0</v>
      </c>
      <c r="U647" s="25">
        <v>0</v>
      </c>
      <c r="V647" s="25">
        <v>0</v>
      </c>
      <c r="W647" s="25">
        <v>358466</v>
      </c>
      <c r="X647" s="25">
        <v>3.1116759271561604E-2</v>
      </c>
      <c r="Y647" s="25">
        <v>358466</v>
      </c>
      <c r="Z647" s="25">
        <v>3.1116759271561604E-2</v>
      </c>
      <c r="AA647" s="25">
        <v>358466</v>
      </c>
      <c r="AB647" s="25">
        <v>3.1116759271561604E-2</v>
      </c>
      <c r="AC647" s="25">
        <v>0</v>
      </c>
      <c r="AD647" s="25">
        <v>0</v>
      </c>
      <c r="AE647" s="25">
        <v>0</v>
      </c>
    </row>
    <row r="648" spans="1:31" x14ac:dyDescent="0.2">
      <c r="A648" s="38" t="s">
        <v>983</v>
      </c>
      <c r="B648" s="104" t="s">
        <v>984</v>
      </c>
      <c r="C648" s="25">
        <v>19845000</v>
      </c>
      <c r="D648" s="25">
        <v>0</v>
      </c>
      <c r="E648" s="25">
        <v>0</v>
      </c>
      <c r="F648" s="25">
        <v>0</v>
      </c>
      <c r="G648" s="25">
        <v>4000000</v>
      </c>
      <c r="H648" s="25">
        <v>15845000</v>
      </c>
      <c r="I648" s="25">
        <v>15845000</v>
      </c>
      <c r="J648" s="25">
        <v>15845000</v>
      </c>
      <c r="K648" s="25">
        <v>11466245</v>
      </c>
      <c r="L648" s="25">
        <v>11466245</v>
      </c>
      <c r="M648" s="25">
        <v>11466245</v>
      </c>
      <c r="N648" s="25">
        <v>11466245</v>
      </c>
      <c r="O648" s="25">
        <v>11466245</v>
      </c>
      <c r="P648" s="25">
        <v>11466245</v>
      </c>
      <c r="Q648" s="25">
        <v>11466245</v>
      </c>
      <c r="R648" s="25">
        <v>11466245</v>
      </c>
      <c r="S648" s="25">
        <v>0</v>
      </c>
      <c r="T648" s="25">
        <v>0</v>
      </c>
      <c r="U648" s="25">
        <v>0</v>
      </c>
      <c r="V648" s="25">
        <v>0</v>
      </c>
      <c r="W648" s="25">
        <v>4378755</v>
      </c>
      <c r="X648" s="25">
        <v>27.634932155253999</v>
      </c>
      <c r="Y648" s="25">
        <v>4378755</v>
      </c>
      <c r="Z648" s="25">
        <v>27.634932155253999</v>
      </c>
      <c r="AA648" s="25">
        <v>4378755</v>
      </c>
      <c r="AB648" s="25">
        <v>27.634932155253999</v>
      </c>
      <c r="AC648" s="25">
        <v>0</v>
      </c>
      <c r="AD648" s="25">
        <v>0</v>
      </c>
      <c r="AE648" s="25">
        <v>0</v>
      </c>
    </row>
    <row r="649" spans="1:31" x14ac:dyDescent="0.2">
      <c r="A649" s="38" t="s">
        <v>985</v>
      </c>
      <c r="B649" s="104" t="s">
        <v>986</v>
      </c>
      <c r="C649" s="25">
        <v>17640000</v>
      </c>
      <c r="D649" s="25">
        <v>0</v>
      </c>
      <c r="E649" s="25">
        <v>0</v>
      </c>
      <c r="F649" s="25">
        <v>47000</v>
      </c>
      <c r="G649" s="25">
        <v>0</v>
      </c>
      <c r="H649" s="25">
        <v>17687000</v>
      </c>
      <c r="I649" s="25">
        <v>17687000</v>
      </c>
      <c r="J649" s="25">
        <v>17687000</v>
      </c>
      <c r="K649" s="25">
        <v>17686417</v>
      </c>
      <c r="L649" s="25">
        <v>17686417</v>
      </c>
      <c r="M649" s="25">
        <v>17686417</v>
      </c>
      <c r="N649" s="25">
        <v>17686417</v>
      </c>
      <c r="O649" s="25">
        <v>17686417</v>
      </c>
      <c r="P649" s="25">
        <v>17686417</v>
      </c>
      <c r="Q649" s="25">
        <v>17686417</v>
      </c>
      <c r="R649" s="25">
        <v>17686417</v>
      </c>
      <c r="S649" s="25">
        <v>0</v>
      </c>
      <c r="T649" s="25">
        <v>0</v>
      </c>
      <c r="U649" s="25">
        <v>0</v>
      </c>
      <c r="V649" s="25">
        <v>0</v>
      </c>
      <c r="W649" s="25">
        <v>583</v>
      </c>
      <c r="X649" s="25">
        <v>3.2962062531803E-3</v>
      </c>
      <c r="Y649" s="25">
        <v>583</v>
      </c>
      <c r="Z649" s="25">
        <v>3.2962062531803E-3</v>
      </c>
      <c r="AA649" s="25">
        <v>583</v>
      </c>
      <c r="AB649" s="25">
        <v>3.2962062531803E-3</v>
      </c>
      <c r="AC649" s="25">
        <v>0</v>
      </c>
      <c r="AD649" s="25">
        <v>0</v>
      </c>
      <c r="AE649" s="25">
        <v>0</v>
      </c>
    </row>
    <row r="650" spans="1:31" x14ac:dyDescent="0.2">
      <c r="A650" s="38" t="s">
        <v>987</v>
      </c>
      <c r="B650" s="104" t="s">
        <v>988</v>
      </c>
      <c r="C650" s="25">
        <v>22601250</v>
      </c>
      <c r="D650" s="25">
        <v>0</v>
      </c>
      <c r="E650" s="25">
        <v>0</v>
      </c>
      <c r="F650" s="25">
        <v>10200000</v>
      </c>
      <c r="G650" s="25">
        <v>0</v>
      </c>
      <c r="H650" s="25">
        <v>32801250</v>
      </c>
      <c r="I650" s="25">
        <v>32801250</v>
      </c>
      <c r="J650" s="25">
        <v>32801250</v>
      </c>
      <c r="K650" s="25">
        <v>32749950</v>
      </c>
      <c r="L650" s="25">
        <v>32749950</v>
      </c>
      <c r="M650" s="25">
        <v>32749950</v>
      </c>
      <c r="N650" s="25">
        <v>32749950</v>
      </c>
      <c r="O650" s="25">
        <v>32749950</v>
      </c>
      <c r="P650" s="25">
        <v>32749950</v>
      </c>
      <c r="Q650" s="25">
        <v>32749950</v>
      </c>
      <c r="R650" s="25">
        <v>32749950</v>
      </c>
      <c r="S650" s="25">
        <v>0</v>
      </c>
      <c r="T650" s="25">
        <v>0</v>
      </c>
      <c r="U650" s="25">
        <v>0</v>
      </c>
      <c r="V650" s="25">
        <v>0</v>
      </c>
      <c r="W650" s="25">
        <v>51300</v>
      </c>
      <c r="X650" s="25">
        <v>0.15639647879272903</v>
      </c>
      <c r="Y650" s="25">
        <v>51300</v>
      </c>
      <c r="Z650" s="25">
        <v>0.15639647879272903</v>
      </c>
      <c r="AA650" s="25">
        <v>51300</v>
      </c>
      <c r="AB650" s="25">
        <v>0.15639647879272903</v>
      </c>
      <c r="AC650" s="25">
        <v>0</v>
      </c>
      <c r="AD650" s="25">
        <v>0</v>
      </c>
      <c r="AE650" s="25">
        <v>0</v>
      </c>
    </row>
    <row r="651" spans="1:31" x14ac:dyDescent="0.2">
      <c r="A651" s="38" t="s">
        <v>989</v>
      </c>
      <c r="B651" s="104" t="s">
        <v>990</v>
      </c>
      <c r="C651" s="25">
        <v>44100000</v>
      </c>
      <c r="D651" s="25">
        <v>0</v>
      </c>
      <c r="E651" s="25">
        <v>0</v>
      </c>
      <c r="F651" s="25">
        <v>5311000</v>
      </c>
      <c r="G651" s="25">
        <v>0</v>
      </c>
      <c r="H651" s="25">
        <v>49411000</v>
      </c>
      <c r="I651" s="25">
        <v>49411000</v>
      </c>
      <c r="J651" s="25">
        <v>49411000</v>
      </c>
      <c r="K651" s="25">
        <v>49410445</v>
      </c>
      <c r="L651" s="25">
        <v>49410445</v>
      </c>
      <c r="M651" s="25">
        <v>49410445</v>
      </c>
      <c r="N651" s="25">
        <v>49410445</v>
      </c>
      <c r="O651" s="25">
        <v>49410445</v>
      </c>
      <c r="P651" s="25">
        <v>49410445</v>
      </c>
      <c r="Q651" s="25">
        <v>49410445</v>
      </c>
      <c r="R651" s="25">
        <v>49410445</v>
      </c>
      <c r="S651" s="25">
        <v>0</v>
      </c>
      <c r="T651" s="25">
        <v>0</v>
      </c>
      <c r="U651" s="25">
        <v>0</v>
      </c>
      <c r="V651" s="25">
        <v>0</v>
      </c>
      <c r="W651" s="25">
        <v>555</v>
      </c>
      <c r="X651" s="25">
        <v>1.12323166906155E-3</v>
      </c>
      <c r="Y651" s="25">
        <v>555</v>
      </c>
      <c r="Z651" s="25">
        <v>1.12323166906155E-3</v>
      </c>
      <c r="AA651" s="25">
        <v>555</v>
      </c>
      <c r="AB651" s="25">
        <v>1.12323166906155E-3</v>
      </c>
      <c r="AC651" s="25">
        <v>0</v>
      </c>
      <c r="AD651" s="25">
        <v>0</v>
      </c>
      <c r="AE651" s="25">
        <v>0</v>
      </c>
    </row>
    <row r="652" spans="1:31" x14ac:dyDescent="0.2">
      <c r="A652" s="38" t="s">
        <v>991</v>
      </c>
      <c r="B652" s="104" t="s">
        <v>148</v>
      </c>
      <c r="C652" s="25">
        <v>44100000</v>
      </c>
      <c r="D652" s="25">
        <v>0</v>
      </c>
      <c r="E652" s="25">
        <v>0</v>
      </c>
      <c r="F652" s="25">
        <v>1423000</v>
      </c>
      <c r="G652" s="25">
        <v>0</v>
      </c>
      <c r="H652" s="25">
        <v>45523000</v>
      </c>
      <c r="I652" s="25">
        <v>45523000</v>
      </c>
      <c r="J652" s="25">
        <v>45523000</v>
      </c>
      <c r="K652" s="25">
        <v>45522730</v>
      </c>
      <c r="L652" s="25">
        <v>45522730</v>
      </c>
      <c r="M652" s="25">
        <v>45522730</v>
      </c>
      <c r="N652" s="25">
        <v>45522730</v>
      </c>
      <c r="O652" s="25">
        <v>45522730</v>
      </c>
      <c r="P652" s="25">
        <v>45522730</v>
      </c>
      <c r="Q652" s="25">
        <v>45522730</v>
      </c>
      <c r="R652" s="25">
        <v>45522730</v>
      </c>
      <c r="S652" s="25">
        <v>0</v>
      </c>
      <c r="T652" s="25">
        <v>0</v>
      </c>
      <c r="U652" s="25">
        <v>0</v>
      </c>
      <c r="V652" s="25">
        <v>0</v>
      </c>
      <c r="W652" s="25">
        <v>270</v>
      </c>
      <c r="X652" s="25">
        <v>5.9310678118753202E-4</v>
      </c>
      <c r="Y652" s="25">
        <v>270</v>
      </c>
      <c r="Z652" s="25">
        <v>5.9310678118753202E-4</v>
      </c>
      <c r="AA652" s="25">
        <v>270</v>
      </c>
      <c r="AB652" s="25">
        <v>5.9310678118753202E-4</v>
      </c>
      <c r="AC652" s="25">
        <v>0</v>
      </c>
      <c r="AD652" s="25">
        <v>0</v>
      </c>
      <c r="AE652" s="25">
        <v>0</v>
      </c>
    </row>
    <row r="653" spans="1:31" x14ac:dyDescent="0.2">
      <c r="A653" s="38" t="s">
        <v>992</v>
      </c>
      <c r="B653" s="104" t="s">
        <v>139</v>
      </c>
      <c r="C653" s="25">
        <v>87097500</v>
      </c>
      <c r="D653" s="25">
        <v>0</v>
      </c>
      <c r="E653" s="25">
        <v>0</v>
      </c>
      <c r="F653" s="25">
        <v>16466029</v>
      </c>
      <c r="G653" s="25">
        <v>0</v>
      </c>
      <c r="H653" s="25">
        <v>103563529</v>
      </c>
      <c r="I653" s="25">
        <v>103563529</v>
      </c>
      <c r="J653" s="25">
        <v>103563529</v>
      </c>
      <c r="K653" s="25">
        <v>103494539</v>
      </c>
      <c r="L653" s="25">
        <v>103494539</v>
      </c>
      <c r="M653" s="25">
        <v>103494539</v>
      </c>
      <c r="N653" s="25">
        <v>103494539</v>
      </c>
      <c r="O653" s="25">
        <v>103494539</v>
      </c>
      <c r="P653" s="25">
        <v>103494539</v>
      </c>
      <c r="Q653" s="25">
        <v>103494539</v>
      </c>
      <c r="R653" s="25">
        <v>103494539</v>
      </c>
      <c r="S653" s="25">
        <v>0</v>
      </c>
      <c r="T653" s="25">
        <v>0</v>
      </c>
      <c r="U653" s="25">
        <v>0</v>
      </c>
      <c r="V653" s="25">
        <v>0</v>
      </c>
      <c r="W653" s="25">
        <v>68990</v>
      </c>
      <c r="X653" s="25">
        <v>6.6616115408736201E-2</v>
      </c>
      <c r="Y653" s="25">
        <v>68990</v>
      </c>
      <c r="Z653" s="25">
        <v>6.6616115408736201E-2</v>
      </c>
      <c r="AA653" s="25">
        <v>68990</v>
      </c>
      <c r="AB653" s="25">
        <v>6.6616115408736201E-2</v>
      </c>
      <c r="AC653" s="25">
        <v>0</v>
      </c>
      <c r="AD653" s="25">
        <v>0</v>
      </c>
      <c r="AE653" s="25">
        <v>0</v>
      </c>
    </row>
    <row r="654" spans="1:31" x14ac:dyDescent="0.2">
      <c r="A654" s="38" t="s">
        <v>993</v>
      </c>
      <c r="B654" s="104" t="s">
        <v>994</v>
      </c>
      <c r="C654" s="25">
        <v>4410000</v>
      </c>
      <c r="D654" s="25">
        <v>0</v>
      </c>
      <c r="E654" s="25">
        <v>0</v>
      </c>
      <c r="F654" s="25">
        <v>1873000</v>
      </c>
      <c r="G654" s="25">
        <v>0</v>
      </c>
      <c r="H654" s="25">
        <v>6283000</v>
      </c>
      <c r="I654" s="25">
        <v>6283000</v>
      </c>
      <c r="J654" s="25">
        <v>6283000</v>
      </c>
      <c r="K654" s="25">
        <v>6238116</v>
      </c>
      <c r="L654" s="25">
        <v>6238116</v>
      </c>
      <c r="M654" s="25">
        <v>6238116</v>
      </c>
      <c r="N654" s="25">
        <v>6238116</v>
      </c>
      <c r="O654" s="25">
        <v>6238116</v>
      </c>
      <c r="P654" s="25">
        <v>6238116</v>
      </c>
      <c r="Q654" s="25">
        <v>6238116</v>
      </c>
      <c r="R654" s="25">
        <v>6238116</v>
      </c>
      <c r="S654" s="25">
        <v>0</v>
      </c>
      <c r="T654" s="25">
        <v>0</v>
      </c>
      <c r="U654" s="25">
        <v>0</v>
      </c>
      <c r="V654" s="25">
        <v>0</v>
      </c>
      <c r="W654" s="25">
        <v>44884</v>
      </c>
      <c r="X654" s="25">
        <v>0.71437211523157695</v>
      </c>
      <c r="Y654" s="25">
        <v>44884</v>
      </c>
      <c r="Z654" s="25">
        <v>0.71437211523157695</v>
      </c>
      <c r="AA654" s="25">
        <v>44884</v>
      </c>
      <c r="AB654" s="25">
        <v>0.71437211523157695</v>
      </c>
      <c r="AC654" s="25">
        <v>0</v>
      </c>
      <c r="AD654" s="25">
        <v>0</v>
      </c>
      <c r="AE654" s="25">
        <v>0</v>
      </c>
    </row>
    <row r="655" spans="1:31" x14ac:dyDescent="0.2">
      <c r="A655" s="38" t="s">
        <v>995</v>
      </c>
      <c r="B655" s="104" t="s">
        <v>996</v>
      </c>
      <c r="C655" s="25">
        <v>165595500</v>
      </c>
      <c r="D655" s="25">
        <v>0</v>
      </c>
      <c r="E655" s="25">
        <v>0</v>
      </c>
      <c r="F655" s="25">
        <v>0</v>
      </c>
      <c r="G655" s="25">
        <v>32566029</v>
      </c>
      <c r="H655" s="25">
        <v>133029471</v>
      </c>
      <c r="I655" s="25">
        <v>133029471</v>
      </c>
      <c r="J655" s="25">
        <v>133029471</v>
      </c>
      <c r="K655" s="25">
        <v>130160562</v>
      </c>
      <c r="L655" s="25">
        <v>130160562</v>
      </c>
      <c r="M655" s="25">
        <v>130160562</v>
      </c>
      <c r="N655" s="25">
        <v>130160562</v>
      </c>
      <c r="O655" s="25">
        <v>130160562</v>
      </c>
      <c r="P655" s="25">
        <v>130160562</v>
      </c>
      <c r="Q655" s="25">
        <v>130160562</v>
      </c>
      <c r="R655" s="25">
        <v>130160562</v>
      </c>
      <c r="S655" s="25">
        <v>0</v>
      </c>
      <c r="T655" s="25">
        <v>0</v>
      </c>
      <c r="U655" s="25">
        <v>0</v>
      </c>
      <c r="V655" s="25">
        <v>0</v>
      </c>
      <c r="W655" s="25">
        <v>2868909</v>
      </c>
      <c r="X655" s="25">
        <v>2.15659656347878</v>
      </c>
      <c r="Y655" s="25">
        <v>2868909</v>
      </c>
      <c r="Z655" s="25">
        <v>2.15659656347878</v>
      </c>
      <c r="AA655" s="25">
        <v>2868909</v>
      </c>
      <c r="AB655" s="25">
        <v>2.15659656347878</v>
      </c>
      <c r="AC655" s="25">
        <v>0</v>
      </c>
      <c r="AD655" s="25">
        <v>0</v>
      </c>
      <c r="AE655" s="25">
        <v>0</v>
      </c>
    </row>
    <row r="656" spans="1:31" x14ac:dyDescent="0.2">
      <c r="A656" s="38" t="s">
        <v>997</v>
      </c>
      <c r="B656" s="104" t="s">
        <v>998</v>
      </c>
      <c r="C656" s="25">
        <v>47407500</v>
      </c>
      <c r="D656" s="25">
        <v>0</v>
      </c>
      <c r="E656" s="25">
        <v>0</v>
      </c>
      <c r="F656" s="25">
        <v>4000000</v>
      </c>
      <c r="G656" s="25">
        <v>0</v>
      </c>
      <c r="H656" s="25">
        <v>51407500</v>
      </c>
      <c r="I656" s="25">
        <v>51407500</v>
      </c>
      <c r="J656" s="25">
        <v>51407500</v>
      </c>
      <c r="K656" s="25">
        <v>51284100</v>
      </c>
      <c r="L656" s="25">
        <v>51284100</v>
      </c>
      <c r="M656" s="25">
        <v>51284100</v>
      </c>
      <c r="N656" s="25">
        <v>51284100</v>
      </c>
      <c r="O656" s="25">
        <v>51284100</v>
      </c>
      <c r="P656" s="25">
        <v>51284100</v>
      </c>
      <c r="Q656" s="25">
        <v>51284100</v>
      </c>
      <c r="R656" s="25">
        <v>51284100</v>
      </c>
      <c r="S656" s="25">
        <v>0</v>
      </c>
      <c r="T656" s="25">
        <v>0</v>
      </c>
      <c r="U656" s="25">
        <v>0</v>
      </c>
      <c r="V656" s="25">
        <v>0</v>
      </c>
      <c r="W656" s="25">
        <v>123400</v>
      </c>
      <c r="X656" s="25">
        <v>0.24004279531196801</v>
      </c>
      <c r="Y656" s="25">
        <v>123400</v>
      </c>
      <c r="Z656" s="25">
        <v>0.24004279531196801</v>
      </c>
      <c r="AA656" s="25">
        <v>123400</v>
      </c>
      <c r="AB656" s="25">
        <v>0.24004279531196801</v>
      </c>
      <c r="AC656" s="25">
        <v>0</v>
      </c>
      <c r="AD656" s="25">
        <v>0</v>
      </c>
      <c r="AE656" s="25">
        <v>0</v>
      </c>
    </row>
    <row r="657" spans="1:31" x14ac:dyDescent="0.2">
      <c r="A657" s="38" t="s">
        <v>999</v>
      </c>
      <c r="B657" s="104" t="s">
        <v>1000</v>
      </c>
      <c r="C657" s="25">
        <v>5953500</v>
      </c>
      <c r="D657" s="25">
        <v>0</v>
      </c>
      <c r="E657" s="25">
        <v>0</v>
      </c>
      <c r="F657" s="25">
        <v>1000000</v>
      </c>
      <c r="G657" s="25">
        <v>0</v>
      </c>
      <c r="H657" s="25">
        <v>6953500</v>
      </c>
      <c r="I657" s="25">
        <v>6953500</v>
      </c>
      <c r="J657" s="25">
        <v>6953500</v>
      </c>
      <c r="K657" s="25">
        <v>6428600</v>
      </c>
      <c r="L657" s="25">
        <v>6428600</v>
      </c>
      <c r="M657" s="25">
        <v>6428600</v>
      </c>
      <c r="N657" s="25">
        <v>6428600</v>
      </c>
      <c r="O657" s="25">
        <v>6428600</v>
      </c>
      <c r="P657" s="25">
        <v>6428600</v>
      </c>
      <c r="Q657" s="25">
        <v>6428600</v>
      </c>
      <c r="R657" s="25">
        <v>6428600</v>
      </c>
      <c r="S657" s="25">
        <v>0</v>
      </c>
      <c r="T657" s="25">
        <v>0</v>
      </c>
      <c r="U657" s="25">
        <v>0</v>
      </c>
      <c r="V657" s="25">
        <v>0</v>
      </c>
      <c r="W657" s="25">
        <v>524900</v>
      </c>
      <c r="X657" s="25">
        <v>7.5487164737182697</v>
      </c>
      <c r="Y657" s="25">
        <v>524900</v>
      </c>
      <c r="Z657" s="25">
        <v>7.5487164737182697</v>
      </c>
      <c r="AA657" s="25">
        <v>524900</v>
      </c>
      <c r="AB657" s="25">
        <v>7.5487164737182697</v>
      </c>
      <c r="AC657" s="25">
        <v>0</v>
      </c>
      <c r="AD657" s="25">
        <v>0</v>
      </c>
      <c r="AE657" s="25">
        <v>0</v>
      </c>
    </row>
    <row r="658" spans="1:31" x14ac:dyDescent="0.2">
      <c r="A658" s="36"/>
    </row>
    <row r="659" spans="1:31" x14ac:dyDescent="0.2">
      <c r="A659" s="36"/>
    </row>
    <row r="660" spans="1:31" x14ac:dyDescent="0.2">
      <c r="A660" s="36"/>
    </row>
    <row r="661" spans="1:31" x14ac:dyDescent="0.2">
      <c r="A661" s="36"/>
    </row>
    <row r="662" spans="1:31" x14ac:dyDescent="0.2">
      <c r="A662" s="36"/>
    </row>
    <row r="663" spans="1:31" x14ac:dyDescent="0.2">
      <c r="A663" s="36"/>
    </row>
    <row r="664" spans="1:31" x14ac:dyDescent="0.2">
      <c r="A664" s="36"/>
    </row>
    <row r="665" spans="1:31" x14ac:dyDescent="0.2">
      <c r="A665" s="36"/>
    </row>
    <row r="666" spans="1:31" x14ac:dyDescent="0.2">
      <c r="A666" s="36"/>
    </row>
    <row r="667" spans="1:31" x14ac:dyDescent="0.2">
      <c r="A667" s="36"/>
    </row>
    <row r="668" spans="1:31" x14ac:dyDescent="0.2">
      <c r="A668" s="36"/>
    </row>
    <row r="669" spans="1:31" x14ac:dyDescent="0.2">
      <c r="A669" s="36"/>
    </row>
    <row r="670" spans="1:31" x14ac:dyDescent="0.2">
      <c r="A670" s="36"/>
    </row>
    <row r="671" spans="1:31" x14ac:dyDescent="0.2">
      <c r="A671" s="36"/>
    </row>
    <row r="672" spans="1:31" x14ac:dyDescent="0.2">
      <c r="A672" s="36"/>
    </row>
    <row r="673" spans="1:1" x14ac:dyDescent="0.2">
      <c r="A673" s="36"/>
    </row>
    <row r="674" spans="1:1" x14ac:dyDescent="0.2">
      <c r="A674" s="36"/>
    </row>
    <row r="675" spans="1:1" x14ac:dyDescent="0.2">
      <c r="A675" s="36"/>
    </row>
    <row r="676" spans="1:1" x14ac:dyDescent="0.2">
      <c r="A676" s="36"/>
    </row>
    <row r="677" spans="1:1" x14ac:dyDescent="0.2">
      <c r="A677" s="36"/>
    </row>
    <row r="678" spans="1:1" x14ac:dyDescent="0.2">
      <c r="A678" s="36"/>
    </row>
    <row r="679" spans="1:1" x14ac:dyDescent="0.2">
      <c r="A679" s="36"/>
    </row>
    <row r="680" spans="1:1" x14ac:dyDescent="0.2">
      <c r="A680" s="36"/>
    </row>
    <row r="681" spans="1:1" x14ac:dyDescent="0.2">
      <c r="A681" s="36"/>
    </row>
    <row r="682" spans="1:1" x14ac:dyDescent="0.2">
      <c r="A682" s="36"/>
    </row>
    <row r="683" spans="1:1" x14ac:dyDescent="0.2">
      <c r="A683" s="36"/>
    </row>
    <row r="684" spans="1:1" x14ac:dyDescent="0.2">
      <c r="A684" s="36"/>
    </row>
    <row r="685" spans="1:1" x14ac:dyDescent="0.2">
      <c r="A685" s="36"/>
    </row>
    <row r="686" spans="1:1" x14ac:dyDescent="0.2">
      <c r="A686" s="36"/>
    </row>
    <row r="687" spans="1:1" x14ac:dyDescent="0.2">
      <c r="A687" s="36"/>
    </row>
    <row r="688" spans="1:1" x14ac:dyDescent="0.2">
      <c r="A688" s="36"/>
    </row>
    <row r="689" spans="1:1" x14ac:dyDescent="0.2">
      <c r="A689" s="36"/>
    </row>
    <row r="690" spans="1:1" x14ac:dyDescent="0.2">
      <c r="A690" s="36"/>
    </row>
    <row r="691" spans="1:1" x14ac:dyDescent="0.2">
      <c r="A691" s="36"/>
    </row>
    <row r="692" spans="1:1" x14ac:dyDescent="0.2">
      <c r="A692" s="36"/>
    </row>
    <row r="693" spans="1:1" x14ac:dyDescent="0.2">
      <c r="A693" s="36"/>
    </row>
    <row r="694" spans="1:1" x14ac:dyDescent="0.2">
      <c r="A694" s="36"/>
    </row>
    <row r="695" spans="1:1" x14ac:dyDescent="0.2">
      <c r="A695" s="36"/>
    </row>
    <row r="696" spans="1:1" x14ac:dyDescent="0.2">
      <c r="A696" s="36"/>
    </row>
    <row r="697" spans="1:1" x14ac:dyDescent="0.2">
      <c r="A697" s="36"/>
    </row>
    <row r="698" spans="1:1" x14ac:dyDescent="0.2">
      <c r="A698" s="36"/>
    </row>
    <row r="699" spans="1:1" x14ac:dyDescent="0.2">
      <c r="A699" s="36"/>
    </row>
    <row r="700" spans="1:1" x14ac:dyDescent="0.2">
      <c r="A700" s="36"/>
    </row>
    <row r="701" spans="1:1" x14ac:dyDescent="0.2">
      <c r="A701" s="36"/>
    </row>
    <row r="702" spans="1:1" x14ac:dyDescent="0.2">
      <c r="A702" s="36"/>
    </row>
    <row r="703" spans="1:1" x14ac:dyDescent="0.2">
      <c r="A703" s="36"/>
    </row>
    <row r="704" spans="1:1" x14ac:dyDescent="0.2">
      <c r="A704" s="36"/>
    </row>
    <row r="705" spans="1:1" x14ac:dyDescent="0.2">
      <c r="A705" s="36"/>
    </row>
    <row r="706" spans="1:1" x14ac:dyDescent="0.2">
      <c r="A706" s="36"/>
    </row>
    <row r="707" spans="1:1" x14ac:dyDescent="0.2">
      <c r="A707" s="36"/>
    </row>
    <row r="708" spans="1:1" x14ac:dyDescent="0.2">
      <c r="A708" s="36"/>
    </row>
    <row r="709" spans="1:1" x14ac:dyDescent="0.2">
      <c r="A709" s="36"/>
    </row>
    <row r="710" spans="1:1" x14ac:dyDescent="0.2">
      <c r="A710" s="36"/>
    </row>
    <row r="711" spans="1:1" x14ac:dyDescent="0.2">
      <c r="A711" s="36"/>
    </row>
    <row r="712" spans="1:1" x14ac:dyDescent="0.2">
      <c r="A712" s="36"/>
    </row>
    <row r="713" spans="1:1" x14ac:dyDescent="0.2">
      <c r="A713" s="36"/>
    </row>
    <row r="714" spans="1:1" x14ac:dyDescent="0.2">
      <c r="A714" s="36"/>
    </row>
    <row r="715" spans="1:1" x14ac:dyDescent="0.2">
      <c r="A715" s="36"/>
    </row>
    <row r="716" spans="1:1" x14ac:dyDescent="0.2">
      <c r="A716" s="36"/>
    </row>
    <row r="717" spans="1:1" x14ac:dyDescent="0.2">
      <c r="A717" s="36"/>
    </row>
    <row r="718" spans="1:1" x14ac:dyDescent="0.2">
      <c r="A718" s="36"/>
    </row>
    <row r="719" spans="1:1" x14ac:dyDescent="0.2">
      <c r="A719" s="36"/>
    </row>
    <row r="720" spans="1:1" x14ac:dyDescent="0.2">
      <c r="A720" s="36"/>
    </row>
    <row r="721" spans="1:1" x14ac:dyDescent="0.2">
      <c r="A721" s="36"/>
    </row>
    <row r="722" spans="1:1" x14ac:dyDescent="0.2">
      <c r="A722" s="36"/>
    </row>
    <row r="723" spans="1:1" x14ac:dyDescent="0.2">
      <c r="A723" s="36"/>
    </row>
    <row r="724" spans="1:1" x14ac:dyDescent="0.2">
      <c r="A724" s="36"/>
    </row>
    <row r="725" spans="1:1" x14ac:dyDescent="0.2">
      <c r="A725" s="36"/>
    </row>
    <row r="726" spans="1:1" x14ac:dyDescent="0.2">
      <c r="A726" s="36"/>
    </row>
    <row r="727" spans="1:1" x14ac:dyDescent="0.2">
      <c r="A727" s="36"/>
    </row>
    <row r="728" spans="1:1" x14ac:dyDescent="0.2">
      <c r="A728" s="36"/>
    </row>
    <row r="729" spans="1:1" x14ac:dyDescent="0.2">
      <c r="A729" s="36"/>
    </row>
    <row r="730" spans="1:1" x14ac:dyDescent="0.2">
      <c r="A730" s="36"/>
    </row>
    <row r="731" spans="1:1" x14ac:dyDescent="0.2">
      <c r="A731" s="36"/>
    </row>
    <row r="732" spans="1:1" x14ac:dyDescent="0.2">
      <c r="A732" s="36"/>
    </row>
    <row r="733" spans="1:1" x14ac:dyDescent="0.2">
      <c r="A733" s="36"/>
    </row>
    <row r="734" spans="1:1" x14ac:dyDescent="0.2">
      <c r="A734" s="36"/>
    </row>
    <row r="735" spans="1:1" x14ac:dyDescent="0.2">
      <c r="A735" s="36"/>
    </row>
    <row r="736" spans="1:1" x14ac:dyDescent="0.2">
      <c r="A736" s="36"/>
    </row>
    <row r="737" spans="1:1" x14ac:dyDescent="0.2">
      <c r="A737" s="36"/>
    </row>
    <row r="738" spans="1:1" x14ac:dyDescent="0.2">
      <c r="A738" s="36"/>
    </row>
    <row r="739" spans="1:1" x14ac:dyDescent="0.2">
      <c r="A739" s="36"/>
    </row>
    <row r="740" spans="1:1" x14ac:dyDescent="0.2">
      <c r="A740" s="36"/>
    </row>
    <row r="741" spans="1:1" x14ac:dyDescent="0.2">
      <c r="A741" s="36"/>
    </row>
    <row r="742" spans="1:1" x14ac:dyDescent="0.2">
      <c r="A742" s="36"/>
    </row>
    <row r="743" spans="1:1" x14ac:dyDescent="0.2">
      <c r="A743" s="36"/>
    </row>
    <row r="744" spans="1:1" x14ac:dyDescent="0.2">
      <c r="A744" s="36"/>
    </row>
    <row r="745" spans="1:1" x14ac:dyDescent="0.2">
      <c r="A745" s="36"/>
    </row>
    <row r="746" spans="1:1" x14ac:dyDescent="0.2">
      <c r="A746" s="36"/>
    </row>
    <row r="747" spans="1:1" x14ac:dyDescent="0.2">
      <c r="A747" s="36"/>
    </row>
    <row r="748" spans="1:1" x14ac:dyDescent="0.2">
      <c r="A748" s="36"/>
    </row>
    <row r="749" spans="1:1" x14ac:dyDescent="0.2">
      <c r="A749" s="36"/>
    </row>
    <row r="750" spans="1:1" x14ac:dyDescent="0.2">
      <c r="A750" s="36"/>
    </row>
    <row r="751" spans="1:1" x14ac:dyDescent="0.2">
      <c r="A751" s="36"/>
    </row>
    <row r="752" spans="1:1" x14ac:dyDescent="0.2">
      <c r="A752" s="36"/>
    </row>
    <row r="753" spans="1:1" x14ac:dyDescent="0.2">
      <c r="A753" s="36"/>
    </row>
    <row r="754" spans="1:1" x14ac:dyDescent="0.2">
      <c r="A754" s="36"/>
    </row>
    <row r="755" spans="1:1" x14ac:dyDescent="0.2">
      <c r="A755" s="36"/>
    </row>
    <row r="756" spans="1:1" x14ac:dyDescent="0.2">
      <c r="A756" s="36"/>
    </row>
    <row r="757" spans="1:1" x14ac:dyDescent="0.2">
      <c r="A757" s="36"/>
    </row>
    <row r="758" spans="1:1" x14ac:dyDescent="0.2">
      <c r="A758" s="36"/>
    </row>
    <row r="759" spans="1:1" x14ac:dyDescent="0.2">
      <c r="A759" s="36"/>
    </row>
    <row r="760" spans="1:1" x14ac:dyDescent="0.2">
      <c r="A760" s="36"/>
    </row>
    <row r="761" spans="1:1" x14ac:dyDescent="0.2">
      <c r="A761" s="36"/>
    </row>
    <row r="762" spans="1:1" x14ac:dyDescent="0.2">
      <c r="A762" s="36"/>
    </row>
    <row r="763" spans="1:1" x14ac:dyDescent="0.2">
      <c r="A763" s="36"/>
    </row>
    <row r="764" spans="1:1" x14ac:dyDescent="0.2">
      <c r="A764" s="36"/>
    </row>
    <row r="765" spans="1:1" x14ac:dyDescent="0.2">
      <c r="A765" s="36"/>
    </row>
    <row r="766" spans="1:1" x14ac:dyDescent="0.2">
      <c r="A766" s="36"/>
    </row>
    <row r="767" spans="1:1" x14ac:dyDescent="0.2">
      <c r="A767" s="36"/>
    </row>
    <row r="768" spans="1:1" x14ac:dyDescent="0.2">
      <c r="A768" s="36"/>
    </row>
    <row r="769" spans="1:1" x14ac:dyDescent="0.2">
      <c r="A769" s="36"/>
    </row>
    <row r="770" spans="1:1" x14ac:dyDescent="0.2">
      <c r="A770" s="36"/>
    </row>
    <row r="771" spans="1:1" x14ac:dyDescent="0.2">
      <c r="A771" s="36"/>
    </row>
    <row r="772" spans="1:1" x14ac:dyDescent="0.2">
      <c r="A772" s="36"/>
    </row>
    <row r="773" spans="1:1" x14ac:dyDescent="0.2">
      <c r="A773" s="36"/>
    </row>
    <row r="774" spans="1:1" x14ac:dyDescent="0.2">
      <c r="A774" s="36"/>
    </row>
    <row r="775" spans="1:1" x14ac:dyDescent="0.2">
      <c r="A775" s="36"/>
    </row>
    <row r="776" spans="1:1" x14ac:dyDescent="0.2">
      <c r="A776" s="36"/>
    </row>
    <row r="777" spans="1:1" x14ac:dyDescent="0.2">
      <c r="A777" s="36"/>
    </row>
    <row r="778" spans="1:1" x14ac:dyDescent="0.2">
      <c r="A778" s="36"/>
    </row>
    <row r="779" spans="1:1" x14ac:dyDescent="0.2">
      <c r="A779" s="36"/>
    </row>
    <row r="780" spans="1:1" x14ac:dyDescent="0.2">
      <c r="A780" s="36"/>
    </row>
    <row r="781" spans="1:1" x14ac:dyDescent="0.2">
      <c r="A781" s="36"/>
    </row>
    <row r="782" spans="1:1" x14ac:dyDescent="0.2">
      <c r="A782" s="36"/>
    </row>
    <row r="783" spans="1:1" x14ac:dyDescent="0.2">
      <c r="A783" s="36"/>
    </row>
    <row r="784" spans="1:1" x14ac:dyDescent="0.2">
      <c r="A784" s="36"/>
    </row>
    <row r="785" spans="1:1" x14ac:dyDescent="0.2">
      <c r="A785" s="36"/>
    </row>
    <row r="786" spans="1:1" x14ac:dyDescent="0.2">
      <c r="A786" s="36"/>
    </row>
    <row r="787" spans="1:1" x14ac:dyDescent="0.2">
      <c r="A787" s="36"/>
    </row>
    <row r="788" spans="1:1" x14ac:dyDescent="0.2">
      <c r="A788" s="36"/>
    </row>
    <row r="789" spans="1:1" x14ac:dyDescent="0.2">
      <c r="A789" s="36"/>
    </row>
    <row r="790" spans="1:1" x14ac:dyDescent="0.2">
      <c r="A790" s="36"/>
    </row>
    <row r="791" spans="1:1" x14ac:dyDescent="0.2">
      <c r="A791" s="36"/>
    </row>
    <row r="792" spans="1:1" x14ac:dyDescent="0.2">
      <c r="A792" s="36"/>
    </row>
    <row r="793" spans="1:1" x14ac:dyDescent="0.2">
      <c r="A793" s="36"/>
    </row>
    <row r="794" spans="1:1" x14ac:dyDescent="0.2">
      <c r="A794" s="36"/>
    </row>
    <row r="795" spans="1:1" x14ac:dyDescent="0.2">
      <c r="A795" s="36"/>
    </row>
    <row r="796" spans="1:1" x14ac:dyDescent="0.2">
      <c r="A796" s="36"/>
    </row>
    <row r="797" spans="1:1" x14ac:dyDescent="0.2">
      <c r="A797" s="36"/>
    </row>
    <row r="798" spans="1:1" x14ac:dyDescent="0.2">
      <c r="A798" s="36"/>
    </row>
    <row r="799" spans="1:1" x14ac:dyDescent="0.2">
      <c r="A799" s="36"/>
    </row>
    <row r="800" spans="1:1" x14ac:dyDescent="0.2">
      <c r="A800" s="36"/>
    </row>
    <row r="801" spans="1:1" x14ac:dyDescent="0.2">
      <c r="A801" s="36"/>
    </row>
    <row r="802" spans="1:1" x14ac:dyDescent="0.2">
      <c r="A802" s="36"/>
    </row>
    <row r="803" spans="1:1" x14ac:dyDescent="0.2">
      <c r="A803" s="36"/>
    </row>
    <row r="804" spans="1:1" x14ac:dyDescent="0.2">
      <c r="A804" s="36"/>
    </row>
    <row r="805" spans="1:1" x14ac:dyDescent="0.2">
      <c r="A805" s="36"/>
    </row>
    <row r="806" spans="1:1" x14ac:dyDescent="0.2">
      <c r="A806" s="36"/>
    </row>
    <row r="807" spans="1:1" x14ac:dyDescent="0.2">
      <c r="A807" s="36"/>
    </row>
    <row r="808" spans="1:1" x14ac:dyDescent="0.2">
      <c r="A808" s="36"/>
    </row>
    <row r="809" spans="1:1" x14ac:dyDescent="0.2">
      <c r="A809" s="36"/>
    </row>
    <row r="810" spans="1:1" x14ac:dyDescent="0.2">
      <c r="A810" s="36"/>
    </row>
    <row r="811" spans="1:1" x14ac:dyDescent="0.2">
      <c r="A811" s="36"/>
    </row>
    <row r="812" spans="1:1" x14ac:dyDescent="0.2">
      <c r="A812" s="36"/>
    </row>
    <row r="813" spans="1:1" x14ac:dyDescent="0.2">
      <c r="A813" s="36"/>
    </row>
    <row r="814" spans="1:1" x14ac:dyDescent="0.2">
      <c r="A814" s="36"/>
    </row>
    <row r="815" spans="1:1" x14ac:dyDescent="0.2">
      <c r="A815" s="36"/>
    </row>
    <row r="816" spans="1:1" x14ac:dyDescent="0.2">
      <c r="A816" s="36"/>
    </row>
    <row r="817" spans="1:1" x14ac:dyDescent="0.2">
      <c r="A817" s="36"/>
    </row>
    <row r="818" spans="1:1" x14ac:dyDescent="0.2">
      <c r="A818" s="36"/>
    </row>
    <row r="819" spans="1:1" x14ac:dyDescent="0.2">
      <c r="A819" s="36"/>
    </row>
    <row r="820" spans="1:1" x14ac:dyDescent="0.2">
      <c r="A820" s="36"/>
    </row>
    <row r="821" spans="1:1" x14ac:dyDescent="0.2">
      <c r="A821" s="36"/>
    </row>
    <row r="822" spans="1:1" x14ac:dyDescent="0.2">
      <c r="A822" s="36"/>
    </row>
    <row r="823" spans="1:1" x14ac:dyDescent="0.2">
      <c r="A823" s="36"/>
    </row>
    <row r="824" spans="1:1" x14ac:dyDescent="0.2">
      <c r="A824" s="36"/>
    </row>
    <row r="825" spans="1:1" x14ac:dyDescent="0.2">
      <c r="A825" s="36"/>
    </row>
    <row r="826" spans="1:1" x14ac:dyDescent="0.2">
      <c r="A826" s="36"/>
    </row>
    <row r="827" spans="1:1" x14ac:dyDescent="0.2">
      <c r="A827" s="36"/>
    </row>
    <row r="828" spans="1:1" x14ac:dyDescent="0.2">
      <c r="A828" s="36"/>
    </row>
    <row r="829" spans="1:1" x14ac:dyDescent="0.2">
      <c r="A829" s="36"/>
    </row>
    <row r="830" spans="1:1" x14ac:dyDescent="0.2">
      <c r="A830" s="36"/>
    </row>
    <row r="831" spans="1:1" x14ac:dyDescent="0.2">
      <c r="A831" s="36"/>
    </row>
    <row r="832" spans="1:1" x14ac:dyDescent="0.2">
      <c r="A832" s="36"/>
    </row>
    <row r="833" spans="1:1" x14ac:dyDescent="0.2">
      <c r="A833" s="36"/>
    </row>
    <row r="834" spans="1:1" x14ac:dyDescent="0.2">
      <c r="A834" s="36"/>
    </row>
    <row r="835" spans="1:1" x14ac:dyDescent="0.2">
      <c r="A835" s="36"/>
    </row>
    <row r="836" spans="1:1" x14ac:dyDescent="0.2">
      <c r="A836" s="36"/>
    </row>
    <row r="837" spans="1:1" x14ac:dyDescent="0.2">
      <c r="A837" s="36"/>
    </row>
    <row r="838" spans="1:1" x14ac:dyDescent="0.2">
      <c r="A838" s="36"/>
    </row>
    <row r="839" spans="1:1" x14ac:dyDescent="0.2">
      <c r="A839" s="36"/>
    </row>
    <row r="840" spans="1:1" x14ac:dyDescent="0.2">
      <c r="A840" s="36"/>
    </row>
    <row r="841" spans="1:1" x14ac:dyDescent="0.2">
      <c r="A841" s="36"/>
    </row>
    <row r="842" spans="1:1" x14ac:dyDescent="0.2">
      <c r="A842" s="36"/>
    </row>
    <row r="843" spans="1:1" x14ac:dyDescent="0.2">
      <c r="A843" s="36"/>
    </row>
    <row r="844" spans="1:1" x14ac:dyDescent="0.2">
      <c r="A844" s="36"/>
    </row>
    <row r="845" spans="1:1" x14ac:dyDescent="0.2">
      <c r="A845" s="36"/>
    </row>
    <row r="846" spans="1:1" x14ac:dyDescent="0.2">
      <c r="A846" s="36"/>
    </row>
    <row r="847" spans="1:1" x14ac:dyDescent="0.2">
      <c r="A847" s="36"/>
    </row>
    <row r="848" spans="1:1" x14ac:dyDescent="0.2">
      <c r="A848" s="36"/>
    </row>
    <row r="849" spans="1:1" x14ac:dyDescent="0.2">
      <c r="A849" s="36"/>
    </row>
    <row r="850" spans="1:1" x14ac:dyDescent="0.2">
      <c r="A850" s="36"/>
    </row>
    <row r="851" spans="1:1" x14ac:dyDescent="0.2">
      <c r="A851" s="36"/>
    </row>
    <row r="852" spans="1:1" x14ac:dyDescent="0.2">
      <c r="A852" s="36"/>
    </row>
    <row r="853" spans="1:1" x14ac:dyDescent="0.2">
      <c r="A853" s="36"/>
    </row>
    <row r="854" spans="1:1" x14ac:dyDescent="0.2">
      <c r="A854" s="36"/>
    </row>
    <row r="855" spans="1:1" x14ac:dyDescent="0.2">
      <c r="A855" s="36"/>
    </row>
    <row r="856" spans="1:1" x14ac:dyDescent="0.2">
      <c r="A856" s="36"/>
    </row>
    <row r="857" spans="1:1" x14ac:dyDescent="0.2">
      <c r="A857" s="36"/>
    </row>
    <row r="858" spans="1:1" x14ac:dyDescent="0.2">
      <c r="A858" s="36"/>
    </row>
    <row r="859" spans="1:1" x14ac:dyDescent="0.2">
      <c r="A859" s="36"/>
    </row>
    <row r="860" spans="1:1" x14ac:dyDescent="0.2">
      <c r="A860" s="36"/>
    </row>
    <row r="861" spans="1:1" x14ac:dyDescent="0.2">
      <c r="A861" s="36"/>
    </row>
    <row r="862" spans="1:1" x14ac:dyDescent="0.2">
      <c r="A862" s="36"/>
    </row>
    <row r="863" spans="1:1" x14ac:dyDescent="0.2">
      <c r="A863" s="36"/>
    </row>
    <row r="864" spans="1:1" x14ac:dyDescent="0.2">
      <c r="A864" s="36"/>
    </row>
    <row r="865" spans="1:1" x14ac:dyDescent="0.2">
      <c r="A865" s="36"/>
    </row>
    <row r="866" spans="1:1" x14ac:dyDescent="0.2">
      <c r="A866" s="36"/>
    </row>
    <row r="867" spans="1:1" x14ac:dyDescent="0.2">
      <c r="A867" s="36"/>
    </row>
    <row r="868" spans="1:1" x14ac:dyDescent="0.2">
      <c r="A868" s="36"/>
    </row>
    <row r="869" spans="1:1" x14ac:dyDescent="0.2">
      <c r="A869" s="36"/>
    </row>
    <row r="870" spans="1:1" x14ac:dyDescent="0.2">
      <c r="A870" s="36"/>
    </row>
    <row r="871" spans="1:1" x14ac:dyDescent="0.2">
      <c r="A871" s="36"/>
    </row>
    <row r="872" spans="1:1" x14ac:dyDescent="0.2">
      <c r="A872" s="36"/>
    </row>
    <row r="873" spans="1:1" x14ac:dyDescent="0.2">
      <c r="A873" s="36"/>
    </row>
    <row r="874" spans="1:1" x14ac:dyDescent="0.2">
      <c r="A874" s="36"/>
    </row>
    <row r="875" spans="1:1" x14ac:dyDescent="0.2">
      <c r="A875" s="36"/>
    </row>
    <row r="876" spans="1:1" x14ac:dyDescent="0.2">
      <c r="A876" s="36"/>
    </row>
    <row r="877" spans="1:1" x14ac:dyDescent="0.2">
      <c r="A877" s="36"/>
    </row>
    <row r="878" spans="1:1" x14ac:dyDescent="0.2">
      <c r="A878" s="36"/>
    </row>
    <row r="879" spans="1:1" x14ac:dyDescent="0.2">
      <c r="A879" s="36"/>
    </row>
    <row r="880" spans="1:1" x14ac:dyDescent="0.2">
      <c r="A880" s="36"/>
    </row>
    <row r="881" spans="1:1" x14ac:dyDescent="0.2">
      <c r="A881" s="36"/>
    </row>
    <row r="882" spans="1:1" x14ac:dyDescent="0.2">
      <c r="A882" s="36"/>
    </row>
    <row r="883" spans="1:1" x14ac:dyDescent="0.2">
      <c r="A883" s="36"/>
    </row>
    <row r="884" spans="1:1" x14ac:dyDescent="0.2">
      <c r="A884" s="36"/>
    </row>
    <row r="885" spans="1:1" x14ac:dyDescent="0.2">
      <c r="A885" s="36"/>
    </row>
    <row r="886" spans="1:1" x14ac:dyDescent="0.2">
      <c r="A886" s="36"/>
    </row>
    <row r="887" spans="1:1" x14ac:dyDescent="0.2">
      <c r="A887" s="36"/>
    </row>
    <row r="888" spans="1:1" x14ac:dyDescent="0.2">
      <c r="A888" s="36"/>
    </row>
    <row r="889" spans="1:1" x14ac:dyDescent="0.2">
      <c r="A889" s="36"/>
    </row>
    <row r="890" spans="1:1" x14ac:dyDescent="0.2">
      <c r="A890" s="36"/>
    </row>
    <row r="891" spans="1:1" x14ac:dyDescent="0.2">
      <c r="A891" s="36"/>
    </row>
    <row r="892" spans="1:1" x14ac:dyDescent="0.2">
      <c r="A892" s="36"/>
    </row>
    <row r="893" spans="1:1" x14ac:dyDescent="0.2">
      <c r="A893" s="36"/>
    </row>
    <row r="894" spans="1:1" x14ac:dyDescent="0.2">
      <c r="A894" s="36"/>
    </row>
    <row r="895" spans="1:1" x14ac:dyDescent="0.2">
      <c r="A895" s="36"/>
    </row>
    <row r="896" spans="1:1" x14ac:dyDescent="0.2">
      <c r="A896" s="36"/>
    </row>
    <row r="897" spans="1:1" x14ac:dyDescent="0.2">
      <c r="A897" s="36"/>
    </row>
    <row r="898" spans="1:1" x14ac:dyDescent="0.2">
      <c r="A898" s="36"/>
    </row>
    <row r="899" spans="1:1" x14ac:dyDescent="0.2">
      <c r="A899" s="36"/>
    </row>
    <row r="900" spans="1:1" x14ac:dyDescent="0.2">
      <c r="A900" s="36"/>
    </row>
    <row r="901" spans="1:1" x14ac:dyDescent="0.2">
      <c r="A901" s="36"/>
    </row>
    <row r="902" spans="1:1" x14ac:dyDescent="0.2">
      <c r="A902" s="36"/>
    </row>
    <row r="903" spans="1:1" x14ac:dyDescent="0.2">
      <c r="A903" s="36"/>
    </row>
    <row r="904" spans="1:1" x14ac:dyDescent="0.2">
      <c r="A904" s="36"/>
    </row>
    <row r="905" spans="1:1" x14ac:dyDescent="0.2">
      <c r="A905" s="36"/>
    </row>
    <row r="906" spans="1:1" x14ac:dyDescent="0.2">
      <c r="A906" s="36"/>
    </row>
    <row r="907" spans="1:1" x14ac:dyDescent="0.2">
      <c r="A907" s="36"/>
    </row>
    <row r="908" spans="1:1" x14ac:dyDescent="0.2">
      <c r="A908" s="36"/>
    </row>
    <row r="909" spans="1:1" x14ac:dyDescent="0.2">
      <c r="A909" s="36"/>
    </row>
    <row r="910" spans="1:1" x14ac:dyDescent="0.2">
      <c r="A910" s="36"/>
    </row>
    <row r="911" spans="1:1" x14ac:dyDescent="0.2">
      <c r="A911" s="36"/>
    </row>
    <row r="912" spans="1:1" x14ac:dyDescent="0.2">
      <c r="A912" s="36"/>
    </row>
    <row r="913" spans="1:1" x14ac:dyDescent="0.2">
      <c r="A913" s="36"/>
    </row>
    <row r="914" spans="1:1" x14ac:dyDescent="0.2">
      <c r="A914" s="36"/>
    </row>
    <row r="915" spans="1:1" x14ac:dyDescent="0.2">
      <c r="A915" s="36"/>
    </row>
    <row r="916" spans="1:1" x14ac:dyDescent="0.2">
      <c r="A916" s="36"/>
    </row>
    <row r="917" spans="1:1" x14ac:dyDescent="0.2">
      <c r="A917" s="36"/>
    </row>
    <row r="918" spans="1:1" x14ac:dyDescent="0.2">
      <c r="A918" s="36"/>
    </row>
    <row r="919" spans="1:1" x14ac:dyDescent="0.2">
      <c r="A919" s="36"/>
    </row>
    <row r="920" spans="1:1" x14ac:dyDescent="0.2">
      <c r="A920" s="36"/>
    </row>
    <row r="921" spans="1:1" x14ac:dyDescent="0.2">
      <c r="A921" s="36"/>
    </row>
    <row r="922" spans="1:1" x14ac:dyDescent="0.2">
      <c r="A922" s="36"/>
    </row>
    <row r="923" spans="1:1" x14ac:dyDescent="0.2">
      <c r="A923" s="36"/>
    </row>
    <row r="924" spans="1:1" x14ac:dyDescent="0.2">
      <c r="A924" s="36"/>
    </row>
    <row r="925" spans="1:1" x14ac:dyDescent="0.2">
      <c r="A925" s="36"/>
    </row>
    <row r="926" spans="1:1" x14ac:dyDescent="0.2">
      <c r="A926" s="36"/>
    </row>
    <row r="927" spans="1:1" x14ac:dyDescent="0.2">
      <c r="A927" s="36"/>
    </row>
    <row r="928" spans="1:1" x14ac:dyDescent="0.2">
      <c r="A928" s="36"/>
    </row>
    <row r="929" spans="1:1" x14ac:dyDescent="0.2">
      <c r="A929" s="36"/>
    </row>
    <row r="930" spans="1:1" x14ac:dyDescent="0.2">
      <c r="A930" s="36"/>
    </row>
    <row r="931" spans="1:1" x14ac:dyDescent="0.2">
      <c r="A931" s="36"/>
    </row>
    <row r="932" spans="1:1" x14ac:dyDescent="0.2">
      <c r="A932" s="36"/>
    </row>
    <row r="933" spans="1:1" x14ac:dyDescent="0.2">
      <c r="A933" s="36"/>
    </row>
    <row r="934" spans="1:1" x14ac:dyDescent="0.2">
      <c r="A934" s="36"/>
    </row>
    <row r="935" spans="1:1" x14ac:dyDescent="0.2">
      <c r="A935" s="36"/>
    </row>
    <row r="936" spans="1:1" x14ac:dyDescent="0.2">
      <c r="A936" s="36"/>
    </row>
    <row r="937" spans="1:1" x14ac:dyDescent="0.2">
      <c r="A937" s="36"/>
    </row>
    <row r="938" spans="1:1" x14ac:dyDescent="0.2">
      <c r="A938" s="36"/>
    </row>
    <row r="939" spans="1:1" x14ac:dyDescent="0.2">
      <c r="A939" s="36"/>
    </row>
    <row r="940" spans="1:1" x14ac:dyDescent="0.2">
      <c r="A940" s="36"/>
    </row>
    <row r="941" spans="1:1" x14ac:dyDescent="0.2">
      <c r="A941" s="36"/>
    </row>
    <row r="942" spans="1:1" x14ac:dyDescent="0.2">
      <c r="A942" s="36"/>
    </row>
    <row r="943" spans="1:1" x14ac:dyDescent="0.2">
      <c r="A943" s="36"/>
    </row>
    <row r="944" spans="1:1" x14ac:dyDescent="0.2">
      <c r="A944" s="36"/>
    </row>
    <row r="945" spans="1:1" x14ac:dyDescent="0.2">
      <c r="A945" s="36"/>
    </row>
    <row r="946" spans="1:1" x14ac:dyDescent="0.2">
      <c r="A946" s="36"/>
    </row>
    <row r="947" spans="1:1" x14ac:dyDescent="0.2">
      <c r="A947" s="36"/>
    </row>
    <row r="948" spans="1:1" x14ac:dyDescent="0.2">
      <c r="A948" s="36"/>
    </row>
    <row r="949" spans="1:1" x14ac:dyDescent="0.2">
      <c r="A949" s="36"/>
    </row>
    <row r="950" spans="1:1" x14ac:dyDescent="0.2">
      <c r="A950" s="36"/>
    </row>
    <row r="951" spans="1:1" x14ac:dyDescent="0.2">
      <c r="A951" s="36"/>
    </row>
    <row r="952" spans="1:1" x14ac:dyDescent="0.2">
      <c r="A952" s="36"/>
    </row>
    <row r="953" spans="1:1" x14ac:dyDescent="0.2">
      <c r="A953" s="36"/>
    </row>
    <row r="954" spans="1:1" x14ac:dyDescent="0.2">
      <c r="A954" s="36"/>
    </row>
    <row r="955" spans="1:1" x14ac:dyDescent="0.2">
      <c r="A955" s="36"/>
    </row>
    <row r="956" spans="1:1" x14ac:dyDescent="0.2">
      <c r="A956" s="36"/>
    </row>
    <row r="957" spans="1:1" x14ac:dyDescent="0.2">
      <c r="A957" s="36"/>
    </row>
    <row r="958" spans="1:1" x14ac:dyDescent="0.2">
      <c r="A958" s="36"/>
    </row>
    <row r="959" spans="1:1" x14ac:dyDescent="0.2">
      <c r="A959" s="36"/>
    </row>
    <row r="960" spans="1:1" x14ac:dyDescent="0.2">
      <c r="A960" s="36"/>
    </row>
    <row r="961" spans="1:1" x14ac:dyDescent="0.2">
      <c r="A961" s="36"/>
    </row>
    <row r="962" spans="1:1" x14ac:dyDescent="0.2">
      <c r="A962" s="36"/>
    </row>
    <row r="963" spans="1:1" x14ac:dyDescent="0.2">
      <c r="A963" s="36"/>
    </row>
    <row r="964" spans="1:1" x14ac:dyDescent="0.2">
      <c r="A964" s="36"/>
    </row>
    <row r="965" spans="1:1" x14ac:dyDescent="0.2">
      <c r="A965" s="36"/>
    </row>
    <row r="966" spans="1:1" x14ac:dyDescent="0.2">
      <c r="A966" s="36"/>
    </row>
    <row r="967" spans="1:1" x14ac:dyDescent="0.2">
      <c r="A967" s="36"/>
    </row>
    <row r="968" spans="1:1" x14ac:dyDescent="0.2">
      <c r="A968" s="36"/>
    </row>
    <row r="969" spans="1:1" x14ac:dyDescent="0.2">
      <c r="A969" s="36"/>
    </row>
    <row r="970" spans="1:1" x14ac:dyDescent="0.2">
      <c r="A970" s="36"/>
    </row>
    <row r="971" spans="1:1" x14ac:dyDescent="0.2">
      <c r="A971" s="36"/>
    </row>
    <row r="972" spans="1:1" x14ac:dyDescent="0.2">
      <c r="A972" s="36"/>
    </row>
    <row r="973" spans="1:1" x14ac:dyDescent="0.2">
      <c r="A973" s="36"/>
    </row>
    <row r="974" spans="1:1" x14ac:dyDescent="0.2">
      <c r="A974" s="36"/>
    </row>
    <row r="975" spans="1:1" x14ac:dyDescent="0.2">
      <c r="A975" s="36"/>
    </row>
    <row r="976" spans="1:1" x14ac:dyDescent="0.2">
      <c r="A976" s="36"/>
    </row>
    <row r="977" spans="1:1" x14ac:dyDescent="0.2">
      <c r="A977" s="36"/>
    </row>
    <row r="978" spans="1:1" x14ac:dyDescent="0.2">
      <c r="A978" s="36"/>
    </row>
    <row r="979" spans="1:1" x14ac:dyDescent="0.2">
      <c r="A979" s="36"/>
    </row>
    <row r="980" spans="1:1" x14ac:dyDescent="0.2">
      <c r="A980" s="36"/>
    </row>
    <row r="981" spans="1:1" x14ac:dyDescent="0.2">
      <c r="A981" s="36"/>
    </row>
    <row r="982" spans="1:1" x14ac:dyDescent="0.2">
      <c r="A982" s="36"/>
    </row>
    <row r="983" spans="1:1" x14ac:dyDescent="0.2">
      <c r="A983" s="36"/>
    </row>
    <row r="984" spans="1:1" x14ac:dyDescent="0.2">
      <c r="A984" s="36"/>
    </row>
    <row r="985" spans="1:1" x14ac:dyDescent="0.2">
      <c r="A985" s="36"/>
    </row>
    <row r="986" spans="1:1" x14ac:dyDescent="0.2">
      <c r="A986" s="36"/>
    </row>
    <row r="987" spans="1:1" x14ac:dyDescent="0.2">
      <c r="A987" s="36"/>
    </row>
    <row r="988" spans="1:1" x14ac:dyDescent="0.2">
      <c r="A988" s="36"/>
    </row>
    <row r="989" spans="1:1" x14ac:dyDescent="0.2">
      <c r="A989" s="36"/>
    </row>
    <row r="990" spans="1:1" x14ac:dyDescent="0.2">
      <c r="A990" s="36"/>
    </row>
    <row r="991" spans="1:1" x14ac:dyDescent="0.2">
      <c r="A991" s="36"/>
    </row>
    <row r="992" spans="1:1" x14ac:dyDescent="0.2">
      <c r="A992" s="36"/>
    </row>
    <row r="993" spans="1:1" x14ac:dyDescent="0.2">
      <c r="A993" s="36"/>
    </row>
    <row r="994" spans="1:1" x14ac:dyDescent="0.2">
      <c r="A994" s="36"/>
    </row>
    <row r="995" spans="1:1" x14ac:dyDescent="0.2">
      <c r="A995" s="36"/>
    </row>
    <row r="996" spans="1:1" x14ac:dyDescent="0.2">
      <c r="A996" s="36"/>
    </row>
    <row r="997" spans="1:1" x14ac:dyDescent="0.2">
      <c r="A997" s="36"/>
    </row>
    <row r="998" spans="1:1" x14ac:dyDescent="0.2">
      <c r="A998" s="36"/>
    </row>
    <row r="999" spans="1:1" x14ac:dyDescent="0.2">
      <c r="A999" s="36"/>
    </row>
    <row r="1000" spans="1:1" x14ac:dyDescent="0.2">
      <c r="A1000" s="36"/>
    </row>
    <row r="1001" spans="1:1" x14ac:dyDescent="0.2">
      <c r="A1001" s="36"/>
    </row>
    <row r="1002" spans="1:1" x14ac:dyDescent="0.2">
      <c r="A1002" s="36"/>
    </row>
    <row r="1003" spans="1:1" x14ac:dyDescent="0.2">
      <c r="A1003" s="36"/>
    </row>
    <row r="1004" spans="1:1" x14ac:dyDescent="0.2">
      <c r="A1004" s="36"/>
    </row>
    <row r="1005" spans="1:1" x14ac:dyDescent="0.2">
      <c r="A1005" s="36"/>
    </row>
    <row r="1006" spans="1:1" x14ac:dyDescent="0.2">
      <c r="A1006" s="36"/>
    </row>
    <row r="1007" spans="1:1" x14ac:dyDescent="0.2">
      <c r="A1007" s="36"/>
    </row>
    <row r="1008" spans="1:1" x14ac:dyDescent="0.2">
      <c r="A1008" s="36"/>
    </row>
    <row r="1009" spans="1:1" x14ac:dyDescent="0.2">
      <c r="A1009" s="36"/>
    </row>
    <row r="1010" spans="1:1" x14ac:dyDescent="0.2">
      <c r="A1010" s="36"/>
    </row>
    <row r="1011" spans="1:1" x14ac:dyDescent="0.2">
      <c r="A1011" s="36"/>
    </row>
    <row r="1012" spans="1:1" x14ac:dyDescent="0.2">
      <c r="A1012" s="36"/>
    </row>
    <row r="1013" spans="1:1" x14ac:dyDescent="0.2">
      <c r="A1013" s="36"/>
    </row>
    <row r="1014" spans="1:1" x14ac:dyDescent="0.2">
      <c r="A1014" s="36"/>
    </row>
    <row r="1015" spans="1:1" x14ac:dyDescent="0.2">
      <c r="A1015" s="36"/>
    </row>
    <row r="1016" spans="1:1" x14ac:dyDescent="0.2">
      <c r="A1016" s="36"/>
    </row>
    <row r="1017" spans="1:1" x14ac:dyDescent="0.2">
      <c r="A1017" s="36"/>
    </row>
    <row r="1018" spans="1:1" x14ac:dyDescent="0.2">
      <c r="A1018" s="36"/>
    </row>
    <row r="1019" spans="1:1" x14ac:dyDescent="0.2">
      <c r="A1019" s="36"/>
    </row>
    <row r="1020" spans="1:1" x14ac:dyDescent="0.2">
      <c r="A1020" s="36"/>
    </row>
    <row r="1021" spans="1:1" x14ac:dyDescent="0.2">
      <c r="A1021" s="36"/>
    </row>
    <row r="1022" spans="1:1" x14ac:dyDescent="0.2">
      <c r="A1022" s="36"/>
    </row>
    <row r="1023" spans="1:1" x14ac:dyDescent="0.2">
      <c r="A1023" s="36"/>
    </row>
    <row r="1024" spans="1:1" x14ac:dyDescent="0.2">
      <c r="A1024" s="36"/>
    </row>
    <row r="1025" spans="1:1" x14ac:dyDescent="0.2">
      <c r="A1025" s="36"/>
    </row>
    <row r="1026" spans="1:1" x14ac:dyDescent="0.2">
      <c r="A1026" s="36"/>
    </row>
    <row r="1027" spans="1:1" x14ac:dyDescent="0.2">
      <c r="A1027" s="36"/>
    </row>
    <row r="1028" spans="1:1" x14ac:dyDescent="0.2">
      <c r="A1028" s="36"/>
    </row>
    <row r="1029" spans="1:1" x14ac:dyDescent="0.2">
      <c r="A1029" s="36"/>
    </row>
    <row r="1030" spans="1:1" x14ac:dyDescent="0.2">
      <c r="A1030" s="36"/>
    </row>
    <row r="1031" spans="1:1" x14ac:dyDescent="0.2">
      <c r="A1031" s="36"/>
    </row>
    <row r="1032" spans="1:1" x14ac:dyDescent="0.2">
      <c r="A1032" s="36"/>
    </row>
    <row r="1033" spans="1:1" x14ac:dyDescent="0.2">
      <c r="A1033" s="36"/>
    </row>
    <row r="1034" spans="1:1" x14ac:dyDescent="0.2">
      <c r="A1034" s="36"/>
    </row>
    <row r="1035" spans="1:1" x14ac:dyDescent="0.2">
      <c r="A1035" s="36"/>
    </row>
    <row r="1036" spans="1:1" x14ac:dyDescent="0.2">
      <c r="A1036" s="36"/>
    </row>
    <row r="1037" spans="1:1" x14ac:dyDescent="0.2">
      <c r="A1037" s="36"/>
    </row>
    <row r="1038" spans="1:1" x14ac:dyDescent="0.2">
      <c r="A1038" s="36"/>
    </row>
    <row r="1039" spans="1:1" x14ac:dyDescent="0.2">
      <c r="A1039" s="36"/>
    </row>
    <row r="1040" spans="1:1" x14ac:dyDescent="0.2">
      <c r="A1040" s="36"/>
    </row>
    <row r="1041" spans="1:1" x14ac:dyDescent="0.2">
      <c r="A1041" s="36"/>
    </row>
    <row r="1042" spans="1:1" x14ac:dyDescent="0.2">
      <c r="A1042" s="36"/>
    </row>
    <row r="1043" spans="1:1" x14ac:dyDescent="0.2">
      <c r="A1043" s="36"/>
    </row>
    <row r="1044" spans="1:1" x14ac:dyDescent="0.2">
      <c r="A1044" s="36"/>
    </row>
    <row r="1045" spans="1:1" x14ac:dyDescent="0.2">
      <c r="A1045" s="36"/>
    </row>
    <row r="1046" spans="1:1" x14ac:dyDescent="0.2">
      <c r="A1046" s="36"/>
    </row>
    <row r="1047" spans="1:1" x14ac:dyDescent="0.2">
      <c r="A1047" s="36"/>
    </row>
    <row r="1048" spans="1:1" x14ac:dyDescent="0.2">
      <c r="A1048" s="36"/>
    </row>
    <row r="1049" spans="1:1" x14ac:dyDescent="0.2">
      <c r="A1049" s="36"/>
    </row>
    <row r="1050" spans="1:1" x14ac:dyDescent="0.2">
      <c r="A1050" s="36"/>
    </row>
    <row r="1051" spans="1:1" x14ac:dyDescent="0.2">
      <c r="A1051" s="36"/>
    </row>
    <row r="1052" spans="1:1" x14ac:dyDescent="0.2">
      <c r="A1052" s="36"/>
    </row>
    <row r="1053" spans="1:1" x14ac:dyDescent="0.2">
      <c r="A1053" s="36"/>
    </row>
    <row r="1054" spans="1:1" x14ac:dyDescent="0.2">
      <c r="A1054" s="36"/>
    </row>
    <row r="1055" spans="1:1" x14ac:dyDescent="0.2">
      <c r="A1055" s="36"/>
    </row>
    <row r="1056" spans="1:1" x14ac:dyDescent="0.2">
      <c r="A1056" s="36"/>
    </row>
    <row r="1057" spans="1:1" x14ac:dyDescent="0.2">
      <c r="A1057" s="36"/>
    </row>
    <row r="1058" spans="1:1" x14ac:dyDescent="0.2">
      <c r="A1058" s="36"/>
    </row>
    <row r="1059" spans="1:1" x14ac:dyDescent="0.2">
      <c r="A1059" s="36"/>
    </row>
    <row r="1060" spans="1:1" x14ac:dyDescent="0.2">
      <c r="A1060" s="36"/>
    </row>
    <row r="1061" spans="1:1" x14ac:dyDescent="0.2">
      <c r="A1061" s="36"/>
    </row>
    <row r="1062" spans="1:1" x14ac:dyDescent="0.2">
      <c r="A1062" s="36"/>
    </row>
    <row r="1063" spans="1:1" x14ac:dyDescent="0.2">
      <c r="A1063" s="36"/>
    </row>
    <row r="1064" spans="1:1" x14ac:dyDescent="0.2">
      <c r="A1064" s="36"/>
    </row>
    <row r="1065" spans="1:1" x14ac:dyDescent="0.2">
      <c r="A1065" s="36"/>
    </row>
    <row r="1066" spans="1:1" x14ac:dyDescent="0.2">
      <c r="A1066" s="36"/>
    </row>
    <row r="1067" spans="1:1" x14ac:dyDescent="0.2">
      <c r="A1067" s="36"/>
    </row>
    <row r="1068" spans="1:1" x14ac:dyDescent="0.2">
      <c r="A1068" s="36"/>
    </row>
    <row r="1069" spans="1:1" x14ac:dyDescent="0.2">
      <c r="A1069" s="36"/>
    </row>
    <row r="1070" spans="1:1" x14ac:dyDescent="0.2">
      <c r="A1070" s="36"/>
    </row>
    <row r="1071" spans="1:1" x14ac:dyDescent="0.2">
      <c r="A1071" s="36"/>
    </row>
    <row r="1072" spans="1:1" x14ac:dyDescent="0.2">
      <c r="A1072" s="36"/>
    </row>
    <row r="1073" spans="1:1" x14ac:dyDescent="0.2">
      <c r="A1073" s="36"/>
    </row>
    <row r="1074" spans="1:1" x14ac:dyDescent="0.2">
      <c r="A1074" s="36"/>
    </row>
    <row r="1075" spans="1:1" x14ac:dyDescent="0.2">
      <c r="A1075" s="36"/>
    </row>
    <row r="1076" spans="1:1" x14ac:dyDescent="0.2">
      <c r="A1076" s="36"/>
    </row>
    <row r="1077" spans="1:1" x14ac:dyDescent="0.2">
      <c r="A1077" s="36"/>
    </row>
    <row r="1078" spans="1:1" x14ac:dyDescent="0.2">
      <c r="A1078" s="36"/>
    </row>
    <row r="1079" spans="1:1" x14ac:dyDescent="0.2">
      <c r="A1079" s="36"/>
    </row>
    <row r="1080" spans="1:1" x14ac:dyDescent="0.2">
      <c r="A1080" s="36"/>
    </row>
    <row r="1081" spans="1:1" x14ac:dyDescent="0.2">
      <c r="A1081" s="36"/>
    </row>
    <row r="1082" spans="1:1" x14ac:dyDescent="0.2">
      <c r="A1082" s="36"/>
    </row>
    <row r="1083" spans="1:1" x14ac:dyDescent="0.2">
      <c r="A1083" s="36"/>
    </row>
    <row r="1084" spans="1:1" x14ac:dyDescent="0.2">
      <c r="A1084" s="36"/>
    </row>
    <row r="1085" spans="1:1" x14ac:dyDescent="0.2">
      <c r="A1085" s="36"/>
    </row>
    <row r="1086" spans="1:1" x14ac:dyDescent="0.2">
      <c r="A1086" s="36"/>
    </row>
    <row r="1087" spans="1:1" x14ac:dyDescent="0.2">
      <c r="A1087" s="36"/>
    </row>
    <row r="1088" spans="1:1" x14ac:dyDescent="0.2">
      <c r="A1088" s="36"/>
    </row>
    <row r="1089" spans="1:1" x14ac:dyDescent="0.2">
      <c r="A1089" s="36"/>
    </row>
    <row r="1090" spans="1:1" x14ac:dyDescent="0.2">
      <c r="A1090" s="36"/>
    </row>
    <row r="1091" spans="1:1" x14ac:dyDescent="0.2">
      <c r="A1091" s="36"/>
    </row>
    <row r="1092" spans="1:1" x14ac:dyDescent="0.2">
      <c r="A1092" s="36"/>
    </row>
    <row r="1093" spans="1:1" x14ac:dyDescent="0.2">
      <c r="A1093" s="36"/>
    </row>
    <row r="1094" spans="1:1" x14ac:dyDescent="0.2">
      <c r="A1094" s="36"/>
    </row>
    <row r="1095" spans="1:1" x14ac:dyDescent="0.2">
      <c r="A1095" s="36"/>
    </row>
    <row r="1096" spans="1:1" x14ac:dyDescent="0.2">
      <c r="A1096" s="36"/>
    </row>
    <row r="1097" spans="1:1" x14ac:dyDescent="0.2">
      <c r="A1097" s="36"/>
    </row>
    <row r="1098" spans="1:1" x14ac:dyDescent="0.2">
      <c r="A1098" s="36"/>
    </row>
    <row r="1099" spans="1:1" x14ac:dyDescent="0.2">
      <c r="A1099" s="36"/>
    </row>
    <row r="1100" spans="1:1" x14ac:dyDescent="0.2">
      <c r="A1100" s="36"/>
    </row>
    <row r="1101" spans="1:1" x14ac:dyDescent="0.2">
      <c r="A1101" s="36"/>
    </row>
    <row r="1102" spans="1:1" x14ac:dyDescent="0.2">
      <c r="A1102" s="36"/>
    </row>
    <row r="1103" spans="1:1" x14ac:dyDescent="0.2">
      <c r="A1103" s="36"/>
    </row>
    <row r="1104" spans="1:1" x14ac:dyDescent="0.2">
      <c r="A1104" s="36"/>
    </row>
    <row r="1105" spans="1:1" x14ac:dyDescent="0.2">
      <c r="A1105" s="36"/>
    </row>
    <row r="1106" spans="1:1" x14ac:dyDescent="0.2">
      <c r="A1106" s="36"/>
    </row>
    <row r="1107" spans="1:1" x14ac:dyDescent="0.2">
      <c r="A1107" s="36"/>
    </row>
    <row r="1108" spans="1:1" x14ac:dyDescent="0.2">
      <c r="A1108" s="36"/>
    </row>
    <row r="1109" spans="1:1" x14ac:dyDescent="0.2">
      <c r="A1109" s="36"/>
    </row>
    <row r="1110" spans="1:1" x14ac:dyDescent="0.2">
      <c r="A1110" s="36"/>
    </row>
    <row r="1111" spans="1:1" x14ac:dyDescent="0.2">
      <c r="A1111" s="36"/>
    </row>
    <row r="1112" spans="1:1" x14ac:dyDescent="0.2">
      <c r="A1112" s="36"/>
    </row>
    <row r="1113" spans="1:1" x14ac:dyDescent="0.2">
      <c r="A1113" s="36"/>
    </row>
    <row r="1114" spans="1:1" x14ac:dyDescent="0.2">
      <c r="A1114" s="36"/>
    </row>
    <row r="1115" spans="1:1" x14ac:dyDescent="0.2">
      <c r="A1115" s="36"/>
    </row>
    <row r="1116" spans="1:1" x14ac:dyDescent="0.2">
      <c r="A1116" s="36"/>
    </row>
    <row r="1117" spans="1:1" x14ac:dyDescent="0.2">
      <c r="A1117" s="36"/>
    </row>
    <row r="1118" spans="1:1" x14ac:dyDescent="0.2">
      <c r="A1118" s="36"/>
    </row>
    <row r="1119" spans="1:1" x14ac:dyDescent="0.2">
      <c r="A1119" s="36"/>
    </row>
    <row r="1120" spans="1:1" x14ac:dyDescent="0.2">
      <c r="A1120" s="36"/>
    </row>
    <row r="1121" spans="1:1" x14ac:dyDescent="0.2">
      <c r="A1121" s="36"/>
    </row>
    <row r="1122" spans="1:1" x14ac:dyDescent="0.2">
      <c r="A1122" s="36"/>
    </row>
    <row r="1123" spans="1:1" x14ac:dyDescent="0.2">
      <c r="A1123" s="36"/>
    </row>
    <row r="1124" spans="1:1" x14ac:dyDescent="0.2">
      <c r="A1124" s="36"/>
    </row>
    <row r="1125" spans="1:1" x14ac:dyDescent="0.2">
      <c r="A1125" s="36"/>
    </row>
    <row r="1126" spans="1:1" x14ac:dyDescent="0.2">
      <c r="A1126" s="36"/>
    </row>
    <row r="1127" spans="1:1" x14ac:dyDescent="0.2">
      <c r="A1127" s="36"/>
    </row>
    <row r="1128" spans="1:1" x14ac:dyDescent="0.2">
      <c r="A1128" s="36"/>
    </row>
    <row r="1129" spans="1:1" x14ac:dyDescent="0.2">
      <c r="A1129" s="36"/>
    </row>
    <row r="1130" spans="1:1" x14ac:dyDescent="0.2">
      <c r="A1130" s="36"/>
    </row>
    <row r="1131" spans="1:1" x14ac:dyDescent="0.2">
      <c r="A1131" s="36"/>
    </row>
    <row r="1132" spans="1:1" x14ac:dyDescent="0.2">
      <c r="A1132" s="36"/>
    </row>
    <row r="1133" spans="1:1" x14ac:dyDescent="0.2">
      <c r="A1133" s="36"/>
    </row>
    <row r="1134" spans="1:1" x14ac:dyDescent="0.2">
      <c r="A1134" s="36"/>
    </row>
    <row r="1135" spans="1:1" x14ac:dyDescent="0.2">
      <c r="A1135" s="36"/>
    </row>
    <row r="1136" spans="1:1" x14ac:dyDescent="0.2">
      <c r="A1136" s="36"/>
    </row>
    <row r="1137" spans="1:1" x14ac:dyDescent="0.2">
      <c r="A1137" s="36"/>
    </row>
    <row r="1138" spans="1:1" x14ac:dyDescent="0.2">
      <c r="A1138" s="36"/>
    </row>
    <row r="1139" spans="1:1" x14ac:dyDescent="0.2">
      <c r="A1139" s="36"/>
    </row>
    <row r="1140" spans="1:1" x14ac:dyDescent="0.2">
      <c r="A1140" s="36"/>
    </row>
    <row r="1141" spans="1:1" x14ac:dyDescent="0.2">
      <c r="A1141" s="36"/>
    </row>
    <row r="1142" spans="1:1" x14ac:dyDescent="0.2">
      <c r="A1142" s="36"/>
    </row>
    <row r="1143" spans="1:1" x14ac:dyDescent="0.2">
      <c r="A1143" s="36"/>
    </row>
    <row r="1144" spans="1:1" x14ac:dyDescent="0.2">
      <c r="A1144" s="36"/>
    </row>
    <row r="1145" spans="1:1" x14ac:dyDescent="0.2">
      <c r="A1145" s="36"/>
    </row>
    <row r="1146" spans="1:1" x14ac:dyDescent="0.2">
      <c r="A1146" s="36"/>
    </row>
    <row r="1147" spans="1:1" x14ac:dyDescent="0.2">
      <c r="A1147" s="36"/>
    </row>
    <row r="1148" spans="1:1" x14ac:dyDescent="0.2">
      <c r="A1148" s="36"/>
    </row>
    <row r="1149" spans="1:1" x14ac:dyDescent="0.2">
      <c r="A1149" s="36"/>
    </row>
    <row r="1150" spans="1:1" x14ac:dyDescent="0.2">
      <c r="A1150" s="36"/>
    </row>
    <row r="1151" spans="1:1" x14ac:dyDescent="0.2">
      <c r="A1151" s="36"/>
    </row>
    <row r="1152" spans="1:1" x14ac:dyDescent="0.2">
      <c r="A1152" s="36"/>
    </row>
    <row r="1153" spans="1:1" x14ac:dyDescent="0.2">
      <c r="A1153" s="36"/>
    </row>
    <row r="1154" spans="1:1" x14ac:dyDescent="0.2">
      <c r="A1154" s="36"/>
    </row>
    <row r="1155" spans="1:1" x14ac:dyDescent="0.2">
      <c r="A1155" s="36"/>
    </row>
    <row r="1156" spans="1:1" x14ac:dyDescent="0.2">
      <c r="A1156" s="36"/>
    </row>
    <row r="1157" spans="1:1" x14ac:dyDescent="0.2">
      <c r="A1157" s="36"/>
    </row>
    <row r="1158" spans="1:1" x14ac:dyDescent="0.2">
      <c r="A1158" s="36"/>
    </row>
    <row r="1159" spans="1:1" x14ac:dyDescent="0.2">
      <c r="A1159" s="36"/>
    </row>
    <row r="1160" spans="1:1" x14ac:dyDescent="0.2">
      <c r="A1160" s="36"/>
    </row>
    <row r="1161" spans="1:1" x14ac:dyDescent="0.2">
      <c r="A1161" s="36"/>
    </row>
    <row r="1162" spans="1:1" x14ac:dyDescent="0.2">
      <c r="A1162" s="36"/>
    </row>
    <row r="1163" spans="1:1" x14ac:dyDescent="0.2">
      <c r="A1163" s="36"/>
    </row>
    <row r="1164" spans="1:1" x14ac:dyDescent="0.2">
      <c r="A1164" s="36"/>
    </row>
    <row r="1165" spans="1:1" x14ac:dyDescent="0.2">
      <c r="A1165" s="36"/>
    </row>
    <row r="1166" spans="1:1" x14ac:dyDescent="0.2">
      <c r="A1166" s="36"/>
    </row>
    <row r="1167" spans="1:1" x14ac:dyDescent="0.2">
      <c r="A1167" s="36"/>
    </row>
    <row r="1168" spans="1:1" x14ac:dyDescent="0.2">
      <c r="A1168" s="36"/>
    </row>
    <row r="1169" spans="1:1" x14ac:dyDescent="0.2">
      <c r="A1169" s="36"/>
    </row>
    <row r="1170" spans="1:1" x14ac:dyDescent="0.2">
      <c r="A1170" s="36"/>
    </row>
    <row r="1171" spans="1:1" x14ac:dyDescent="0.2">
      <c r="A1171" s="36"/>
    </row>
    <row r="1172" spans="1:1" x14ac:dyDescent="0.2">
      <c r="A1172" s="36"/>
    </row>
    <row r="1173" spans="1:1" x14ac:dyDescent="0.2">
      <c r="A1173" s="36"/>
    </row>
    <row r="1174" spans="1:1" x14ac:dyDescent="0.2">
      <c r="A1174" s="36"/>
    </row>
    <row r="1175" spans="1:1" x14ac:dyDescent="0.2">
      <c r="A1175" s="36"/>
    </row>
    <row r="1176" spans="1:1" x14ac:dyDescent="0.2">
      <c r="A1176" s="36"/>
    </row>
    <row r="1177" spans="1:1" x14ac:dyDescent="0.2">
      <c r="A1177" s="36"/>
    </row>
    <row r="1178" spans="1:1" x14ac:dyDescent="0.2">
      <c r="A1178" s="36"/>
    </row>
    <row r="1179" spans="1:1" x14ac:dyDescent="0.2">
      <c r="A1179" s="36"/>
    </row>
    <row r="1180" spans="1:1" x14ac:dyDescent="0.2">
      <c r="A1180" s="36"/>
    </row>
    <row r="1181" spans="1:1" x14ac:dyDescent="0.2">
      <c r="A1181" s="36"/>
    </row>
    <row r="1182" spans="1:1" x14ac:dyDescent="0.2">
      <c r="A1182" s="36"/>
    </row>
    <row r="1183" spans="1:1" x14ac:dyDescent="0.2">
      <c r="A1183" s="36"/>
    </row>
    <row r="1184" spans="1:1" x14ac:dyDescent="0.2">
      <c r="A1184" s="36"/>
    </row>
    <row r="1185" spans="1:1" x14ac:dyDescent="0.2">
      <c r="A1185" s="36"/>
    </row>
    <row r="1186" spans="1:1" x14ac:dyDescent="0.2">
      <c r="A1186" s="36"/>
    </row>
    <row r="1187" spans="1:1" x14ac:dyDescent="0.2">
      <c r="A1187" s="36"/>
    </row>
    <row r="1188" spans="1:1" x14ac:dyDescent="0.2">
      <c r="A1188" s="36"/>
    </row>
    <row r="1189" spans="1:1" x14ac:dyDescent="0.2">
      <c r="A1189" s="36"/>
    </row>
    <row r="1190" spans="1:1" x14ac:dyDescent="0.2">
      <c r="A1190" s="36"/>
    </row>
    <row r="1191" spans="1:1" x14ac:dyDescent="0.2">
      <c r="A1191" s="36"/>
    </row>
    <row r="1192" spans="1:1" x14ac:dyDescent="0.2">
      <c r="A1192" s="36"/>
    </row>
    <row r="1193" spans="1:1" x14ac:dyDescent="0.2">
      <c r="A1193" s="36"/>
    </row>
    <row r="1194" spans="1:1" x14ac:dyDescent="0.2">
      <c r="A1194" s="36"/>
    </row>
    <row r="1195" spans="1:1" x14ac:dyDescent="0.2">
      <c r="A1195" s="36"/>
    </row>
    <row r="1196" spans="1:1" x14ac:dyDescent="0.2">
      <c r="A1196" s="36"/>
    </row>
    <row r="1197" spans="1:1" x14ac:dyDescent="0.2">
      <c r="A1197" s="36"/>
    </row>
    <row r="1198" spans="1:1" x14ac:dyDescent="0.2">
      <c r="A1198" s="36"/>
    </row>
    <row r="1199" spans="1:1" x14ac:dyDescent="0.2">
      <c r="A1199" s="36"/>
    </row>
    <row r="1200" spans="1:1" x14ac:dyDescent="0.2">
      <c r="A1200" s="36"/>
    </row>
    <row r="1201" spans="1:1" x14ac:dyDescent="0.2">
      <c r="A1201" s="36"/>
    </row>
    <row r="1202" spans="1:1" x14ac:dyDescent="0.2">
      <c r="A1202" s="36"/>
    </row>
    <row r="1203" spans="1:1" x14ac:dyDescent="0.2">
      <c r="A1203" s="36"/>
    </row>
    <row r="1204" spans="1:1" x14ac:dyDescent="0.2">
      <c r="A1204" s="36"/>
    </row>
    <row r="1205" spans="1:1" x14ac:dyDescent="0.2">
      <c r="A1205" s="36"/>
    </row>
    <row r="1206" spans="1:1" x14ac:dyDescent="0.2">
      <c r="A1206" s="36"/>
    </row>
    <row r="1207" spans="1:1" x14ac:dyDescent="0.2">
      <c r="A1207" s="36"/>
    </row>
    <row r="1208" spans="1:1" x14ac:dyDescent="0.2">
      <c r="A1208" s="36"/>
    </row>
    <row r="1209" spans="1:1" x14ac:dyDescent="0.2">
      <c r="A1209" s="36"/>
    </row>
    <row r="1210" spans="1:1" x14ac:dyDescent="0.2">
      <c r="A1210" s="36"/>
    </row>
    <row r="1211" spans="1:1" x14ac:dyDescent="0.2">
      <c r="A1211" s="36"/>
    </row>
    <row r="1212" spans="1:1" x14ac:dyDescent="0.2">
      <c r="A1212" s="36"/>
    </row>
    <row r="1213" spans="1:1" x14ac:dyDescent="0.2">
      <c r="A1213" s="36"/>
    </row>
    <row r="1214" spans="1:1" x14ac:dyDescent="0.2">
      <c r="A1214" s="36"/>
    </row>
    <row r="1215" spans="1:1" x14ac:dyDescent="0.2">
      <c r="A1215" s="36"/>
    </row>
    <row r="1216" spans="1:1" x14ac:dyDescent="0.2">
      <c r="A1216" s="36"/>
    </row>
    <row r="1217" spans="1:1" x14ac:dyDescent="0.2">
      <c r="A1217" s="36"/>
    </row>
    <row r="1218" spans="1:1" x14ac:dyDescent="0.2">
      <c r="A1218" s="36"/>
    </row>
    <row r="1219" spans="1:1" x14ac:dyDescent="0.2">
      <c r="A1219" s="36"/>
    </row>
    <row r="1220" spans="1:1" x14ac:dyDescent="0.2">
      <c r="A1220" s="36"/>
    </row>
    <row r="1221" spans="1:1" x14ac:dyDescent="0.2">
      <c r="A1221" s="36"/>
    </row>
    <row r="1222" spans="1:1" x14ac:dyDescent="0.2">
      <c r="A1222" s="36"/>
    </row>
    <row r="1223" spans="1:1" x14ac:dyDescent="0.2">
      <c r="A1223" s="36"/>
    </row>
    <row r="1224" spans="1:1" x14ac:dyDescent="0.2">
      <c r="A1224" s="36"/>
    </row>
    <row r="1225" spans="1:1" x14ac:dyDescent="0.2">
      <c r="A1225" s="36"/>
    </row>
    <row r="1226" spans="1:1" x14ac:dyDescent="0.2">
      <c r="A1226" s="36"/>
    </row>
    <row r="1227" spans="1:1" x14ac:dyDescent="0.2">
      <c r="A1227" s="36"/>
    </row>
    <row r="1228" spans="1:1" x14ac:dyDescent="0.2">
      <c r="A1228" s="36"/>
    </row>
    <row r="1229" spans="1:1" x14ac:dyDescent="0.2">
      <c r="A1229" s="36"/>
    </row>
    <row r="1230" spans="1:1" x14ac:dyDescent="0.2">
      <c r="A1230" s="36"/>
    </row>
    <row r="1231" spans="1:1" x14ac:dyDescent="0.2">
      <c r="A1231" s="36"/>
    </row>
    <row r="1232" spans="1:1" x14ac:dyDescent="0.2">
      <c r="A1232" s="36"/>
    </row>
    <row r="1233" spans="1:1" x14ac:dyDescent="0.2">
      <c r="A1233" s="36"/>
    </row>
    <row r="1234" spans="1:1" x14ac:dyDescent="0.2">
      <c r="A1234" s="36"/>
    </row>
    <row r="1235" spans="1:1" x14ac:dyDescent="0.2">
      <c r="A1235" s="36"/>
    </row>
    <row r="1236" spans="1:1" x14ac:dyDescent="0.2">
      <c r="A1236" s="36"/>
    </row>
    <row r="1237" spans="1:1" x14ac:dyDescent="0.2">
      <c r="A1237" s="36"/>
    </row>
    <row r="1238" spans="1:1" x14ac:dyDescent="0.2">
      <c r="A1238" s="36"/>
    </row>
    <row r="1239" spans="1:1" x14ac:dyDescent="0.2">
      <c r="A1239" s="36"/>
    </row>
    <row r="1240" spans="1:1" x14ac:dyDescent="0.2">
      <c r="A1240" s="36"/>
    </row>
    <row r="1241" spans="1:1" x14ac:dyDescent="0.2">
      <c r="A1241" s="36"/>
    </row>
    <row r="1242" spans="1:1" x14ac:dyDescent="0.2">
      <c r="A1242" s="36"/>
    </row>
    <row r="1243" spans="1:1" x14ac:dyDescent="0.2">
      <c r="A1243" s="36"/>
    </row>
    <row r="1244" spans="1:1" x14ac:dyDescent="0.2">
      <c r="A1244" s="36"/>
    </row>
    <row r="1245" spans="1:1" x14ac:dyDescent="0.2">
      <c r="A1245" s="36"/>
    </row>
    <row r="1246" spans="1:1" x14ac:dyDescent="0.2">
      <c r="A1246" s="36"/>
    </row>
    <row r="1247" spans="1:1" x14ac:dyDescent="0.2">
      <c r="A1247" s="36"/>
    </row>
    <row r="1248" spans="1:1" x14ac:dyDescent="0.2">
      <c r="A1248" s="36"/>
    </row>
    <row r="1249" spans="1:1" x14ac:dyDescent="0.2">
      <c r="A1249" s="36"/>
    </row>
    <row r="1250" spans="1:1" x14ac:dyDescent="0.2">
      <c r="A1250" s="36"/>
    </row>
    <row r="1251" spans="1:1" x14ac:dyDescent="0.2">
      <c r="A1251" s="36"/>
    </row>
    <row r="1252" spans="1:1" x14ac:dyDescent="0.2">
      <c r="A1252" s="36"/>
    </row>
    <row r="1253" spans="1:1" x14ac:dyDescent="0.2">
      <c r="A1253" s="36"/>
    </row>
    <row r="1254" spans="1:1" x14ac:dyDescent="0.2">
      <c r="A1254" s="36"/>
    </row>
    <row r="1255" spans="1:1" x14ac:dyDescent="0.2">
      <c r="A1255" s="36"/>
    </row>
    <row r="1256" spans="1:1" x14ac:dyDescent="0.2">
      <c r="A1256" s="36"/>
    </row>
    <row r="1257" spans="1:1" x14ac:dyDescent="0.2">
      <c r="A1257" s="36"/>
    </row>
    <row r="1258" spans="1:1" x14ac:dyDescent="0.2">
      <c r="A1258" s="36"/>
    </row>
    <row r="1259" spans="1:1" x14ac:dyDescent="0.2">
      <c r="A1259" s="36"/>
    </row>
    <row r="1260" spans="1:1" x14ac:dyDescent="0.2">
      <c r="A1260" s="36"/>
    </row>
    <row r="1261" spans="1:1" x14ac:dyDescent="0.2">
      <c r="A1261" s="36"/>
    </row>
    <row r="1262" spans="1:1" x14ac:dyDescent="0.2">
      <c r="A1262" s="36"/>
    </row>
    <row r="1263" spans="1:1" x14ac:dyDescent="0.2">
      <c r="A1263" s="36"/>
    </row>
    <row r="1264" spans="1:1" x14ac:dyDescent="0.2">
      <c r="A1264" s="36"/>
    </row>
    <row r="1265" spans="1:1" x14ac:dyDescent="0.2">
      <c r="A1265" s="36"/>
    </row>
    <row r="1266" spans="1:1" x14ac:dyDescent="0.2">
      <c r="A1266" s="36"/>
    </row>
    <row r="1267" spans="1:1" x14ac:dyDescent="0.2">
      <c r="A1267" s="36"/>
    </row>
    <row r="1268" spans="1:1" x14ac:dyDescent="0.2">
      <c r="A1268" s="36"/>
    </row>
    <row r="1269" spans="1:1" x14ac:dyDescent="0.2">
      <c r="A1269" s="36"/>
    </row>
    <row r="1270" spans="1:1" x14ac:dyDescent="0.2">
      <c r="A1270" s="36"/>
    </row>
    <row r="1271" spans="1:1" x14ac:dyDescent="0.2">
      <c r="A1271" s="36"/>
    </row>
    <row r="1272" spans="1:1" x14ac:dyDescent="0.2">
      <c r="A1272" s="36"/>
    </row>
    <row r="1273" spans="1:1" x14ac:dyDescent="0.2">
      <c r="A1273" s="36"/>
    </row>
    <row r="1274" spans="1:1" x14ac:dyDescent="0.2">
      <c r="A1274" s="36"/>
    </row>
    <row r="1275" spans="1:1" x14ac:dyDescent="0.2">
      <c r="A1275" s="36"/>
    </row>
    <row r="1276" spans="1:1" x14ac:dyDescent="0.2">
      <c r="A1276" s="36"/>
    </row>
    <row r="1277" spans="1:1" x14ac:dyDescent="0.2">
      <c r="A1277" s="36"/>
    </row>
    <row r="1278" spans="1:1" x14ac:dyDescent="0.2">
      <c r="A1278" s="36"/>
    </row>
    <row r="1279" spans="1:1" x14ac:dyDescent="0.2">
      <c r="A1279" s="36"/>
    </row>
    <row r="1280" spans="1:1" x14ac:dyDescent="0.2">
      <c r="A1280" s="36"/>
    </row>
    <row r="1281" spans="1:1" x14ac:dyDescent="0.2">
      <c r="A1281" s="36"/>
    </row>
    <row r="1282" spans="1:1" x14ac:dyDescent="0.2">
      <c r="A1282" s="36"/>
    </row>
    <row r="1283" spans="1:1" x14ac:dyDescent="0.2">
      <c r="A1283" s="36"/>
    </row>
    <row r="1284" spans="1:1" x14ac:dyDescent="0.2">
      <c r="A1284" s="36"/>
    </row>
    <row r="1285" spans="1:1" x14ac:dyDescent="0.2">
      <c r="A1285" s="36"/>
    </row>
    <row r="1286" spans="1:1" x14ac:dyDescent="0.2">
      <c r="A1286" s="36"/>
    </row>
    <row r="1287" spans="1:1" x14ac:dyDescent="0.2">
      <c r="A1287" s="36"/>
    </row>
    <row r="1288" spans="1:1" x14ac:dyDescent="0.2">
      <c r="A1288" s="36"/>
    </row>
    <row r="1289" spans="1:1" x14ac:dyDescent="0.2">
      <c r="A1289" s="36"/>
    </row>
    <row r="1290" spans="1:1" x14ac:dyDescent="0.2">
      <c r="A1290" s="36"/>
    </row>
    <row r="1291" spans="1:1" x14ac:dyDescent="0.2">
      <c r="A1291" s="36"/>
    </row>
    <row r="1292" spans="1:1" x14ac:dyDescent="0.2">
      <c r="A1292" s="36"/>
    </row>
    <row r="1293" spans="1:1" x14ac:dyDescent="0.2">
      <c r="A1293" s="36"/>
    </row>
    <row r="1294" spans="1:1" x14ac:dyDescent="0.2">
      <c r="A1294" s="36"/>
    </row>
    <row r="1295" spans="1:1" x14ac:dyDescent="0.2">
      <c r="A1295" s="36"/>
    </row>
    <row r="1296" spans="1:1" x14ac:dyDescent="0.2">
      <c r="A1296" s="36"/>
    </row>
    <row r="1297" spans="1:1" x14ac:dyDescent="0.2">
      <c r="A1297" s="36"/>
    </row>
    <row r="1298" spans="1:1" x14ac:dyDescent="0.2">
      <c r="A1298" s="36"/>
    </row>
    <row r="1299" spans="1:1" x14ac:dyDescent="0.2">
      <c r="A1299" s="36"/>
    </row>
    <row r="1300" spans="1:1" x14ac:dyDescent="0.2">
      <c r="A1300" s="36"/>
    </row>
    <row r="1301" spans="1:1" x14ac:dyDescent="0.2">
      <c r="A1301" s="36"/>
    </row>
    <row r="1302" spans="1:1" x14ac:dyDescent="0.2">
      <c r="A1302" s="36"/>
    </row>
    <row r="1303" spans="1:1" x14ac:dyDescent="0.2">
      <c r="A1303" s="36"/>
    </row>
    <row r="1304" spans="1:1" x14ac:dyDescent="0.2">
      <c r="A1304" s="36"/>
    </row>
    <row r="1305" spans="1:1" x14ac:dyDescent="0.2">
      <c r="A1305" s="36"/>
    </row>
    <row r="1306" spans="1:1" x14ac:dyDescent="0.2">
      <c r="A1306" s="36"/>
    </row>
    <row r="1307" spans="1:1" x14ac:dyDescent="0.2">
      <c r="A1307" s="36"/>
    </row>
    <row r="1308" spans="1:1" x14ac:dyDescent="0.2">
      <c r="A1308" s="36"/>
    </row>
    <row r="1309" spans="1:1" x14ac:dyDescent="0.2">
      <c r="A1309" s="36"/>
    </row>
    <row r="1310" spans="1:1" x14ac:dyDescent="0.2">
      <c r="A1310" s="36"/>
    </row>
    <row r="1311" spans="1:1" x14ac:dyDescent="0.2">
      <c r="A1311" s="36"/>
    </row>
    <row r="1312" spans="1:1" x14ac:dyDescent="0.2">
      <c r="A1312" s="36"/>
    </row>
    <row r="1313" spans="1:1" x14ac:dyDescent="0.2">
      <c r="A1313" s="36"/>
    </row>
    <row r="1314" spans="1:1" x14ac:dyDescent="0.2">
      <c r="A1314" s="36"/>
    </row>
    <row r="1315" spans="1:1" x14ac:dyDescent="0.2">
      <c r="A1315" s="36"/>
    </row>
    <row r="1316" spans="1:1" x14ac:dyDescent="0.2">
      <c r="A1316" s="36"/>
    </row>
    <row r="1317" spans="1:1" x14ac:dyDescent="0.2">
      <c r="A1317" s="36"/>
    </row>
    <row r="1318" spans="1:1" x14ac:dyDescent="0.2">
      <c r="A1318" s="36"/>
    </row>
    <row r="1319" spans="1:1" x14ac:dyDescent="0.2">
      <c r="A1319" s="36"/>
    </row>
    <row r="1320" spans="1:1" x14ac:dyDescent="0.2">
      <c r="A1320" s="36"/>
    </row>
    <row r="1321" spans="1:1" x14ac:dyDescent="0.2">
      <c r="A1321" s="36"/>
    </row>
    <row r="1322" spans="1:1" x14ac:dyDescent="0.2">
      <c r="A1322" s="36"/>
    </row>
    <row r="1323" spans="1:1" x14ac:dyDescent="0.2">
      <c r="A1323" s="36"/>
    </row>
    <row r="1324" spans="1:1" x14ac:dyDescent="0.2">
      <c r="A1324" s="36"/>
    </row>
    <row r="1325" spans="1:1" x14ac:dyDescent="0.2">
      <c r="A1325" s="36"/>
    </row>
    <row r="1326" spans="1:1" x14ac:dyDescent="0.2">
      <c r="A1326" s="36"/>
    </row>
    <row r="1327" spans="1:1" x14ac:dyDescent="0.2">
      <c r="A1327" s="36"/>
    </row>
    <row r="1328" spans="1:1" x14ac:dyDescent="0.2">
      <c r="A1328" s="36"/>
    </row>
    <row r="1329" spans="1:1" x14ac:dyDescent="0.2">
      <c r="A1329" s="36"/>
    </row>
    <row r="1330" spans="1:1" x14ac:dyDescent="0.2">
      <c r="A1330" s="36"/>
    </row>
    <row r="1331" spans="1:1" x14ac:dyDescent="0.2">
      <c r="A1331" s="36"/>
    </row>
    <row r="1332" spans="1:1" x14ac:dyDescent="0.2">
      <c r="A1332" s="36"/>
    </row>
    <row r="1333" spans="1:1" x14ac:dyDescent="0.2">
      <c r="A1333" s="36"/>
    </row>
    <row r="1334" spans="1:1" x14ac:dyDescent="0.2">
      <c r="A1334" s="36"/>
    </row>
    <row r="1335" spans="1:1" x14ac:dyDescent="0.2">
      <c r="A1335" s="36"/>
    </row>
    <row r="1336" spans="1:1" x14ac:dyDescent="0.2">
      <c r="A1336" s="36"/>
    </row>
    <row r="1337" spans="1:1" x14ac:dyDescent="0.2">
      <c r="A1337" s="36"/>
    </row>
    <row r="1338" spans="1:1" x14ac:dyDescent="0.2">
      <c r="A1338" s="36"/>
    </row>
    <row r="1339" spans="1:1" x14ac:dyDescent="0.2">
      <c r="A1339" s="36"/>
    </row>
    <row r="1340" spans="1:1" x14ac:dyDescent="0.2">
      <c r="A1340" s="36"/>
    </row>
    <row r="1341" spans="1:1" x14ac:dyDescent="0.2">
      <c r="A1341" s="36"/>
    </row>
    <row r="1342" spans="1:1" x14ac:dyDescent="0.2">
      <c r="A1342" s="36"/>
    </row>
    <row r="1343" spans="1:1" x14ac:dyDescent="0.2">
      <c r="A1343" s="36"/>
    </row>
    <row r="1344" spans="1:1" x14ac:dyDescent="0.2">
      <c r="A1344" s="36"/>
    </row>
    <row r="1345" spans="1:1" x14ac:dyDescent="0.2">
      <c r="A1345" s="36"/>
    </row>
    <row r="1346" spans="1:1" x14ac:dyDescent="0.2">
      <c r="A1346" s="36"/>
    </row>
    <row r="1347" spans="1:1" x14ac:dyDescent="0.2">
      <c r="A1347" s="36"/>
    </row>
    <row r="1348" spans="1:1" x14ac:dyDescent="0.2">
      <c r="A1348" s="36"/>
    </row>
    <row r="1349" spans="1:1" x14ac:dyDescent="0.2">
      <c r="A1349" s="36"/>
    </row>
    <row r="1350" spans="1:1" x14ac:dyDescent="0.2">
      <c r="A1350" s="36"/>
    </row>
    <row r="1351" spans="1:1" x14ac:dyDescent="0.2">
      <c r="A1351" s="36"/>
    </row>
    <row r="1352" spans="1:1" x14ac:dyDescent="0.2">
      <c r="A1352" s="36"/>
    </row>
    <row r="1353" spans="1:1" x14ac:dyDescent="0.2">
      <c r="A1353" s="36"/>
    </row>
    <row r="1354" spans="1:1" x14ac:dyDescent="0.2">
      <c r="A1354" s="36"/>
    </row>
    <row r="1355" spans="1:1" x14ac:dyDescent="0.2">
      <c r="A1355" s="36"/>
    </row>
    <row r="1356" spans="1:1" x14ac:dyDescent="0.2">
      <c r="A1356" s="36"/>
    </row>
    <row r="1357" spans="1:1" x14ac:dyDescent="0.2">
      <c r="A1357" s="36"/>
    </row>
    <row r="1358" spans="1:1" x14ac:dyDescent="0.2">
      <c r="A1358" s="36"/>
    </row>
    <row r="1359" spans="1:1" x14ac:dyDescent="0.2">
      <c r="A1359" s="36"/>
    </row>
    <row r="1360" spans="1:1" x14ac:dyDescent="0.2">
      <c r="A1360" s="36"/>
    </row>
    <row r="1361" spans="1:1" x14ac:dyDescent="0.2">
      <c r="A1361" s="36"/>
    </row>
    <row r="1362" spans="1:1" x14ac:dyDescent="0.2">
      <c r="A1362" s="36"/>
    </row>
    <row r="1363" spans="1:1" x14ac:dyDescent="0.2">
      <c r="A1363" s="36"/>
    </row>
    <row r="1364" spans="1:1" x14ac:dyDescent="0.2">
      <c r="A1364" s="36"/>
    </row>
    <row r="1365" spans="1:1" x14ac:dyDescent="0.2">
      <c r="A1365" s="36"/>
    </row>
    <row r="1366" spans="1:1" x14ac:dyDescent="0.2">
      <c r="A1366" s="36"/>
    </row>
    <row r="1367" spans="1:1" x14ac:dyDescent="0.2">
      <c r="A1367" s="36"/>
    </row>
    <row r="1368" spans="1:1" x14ac:dyDescent="0.2">
      <c r="A1368" s="36"/>
    </row>
    <row r="1369" spans="1:1" x14ac:dyDescent="0.2">
      <c r="A1369" s="36"/>
    </row>
    <row r="1370" spans="1:1" x14ac:dyDescent="0.2">
      <c r="A1370" s="36"/>
    </row>
    <row r="1371" spans="1:1" x14ac:dyDescent="0.2">
      <c r="A1371" s="36"/>
    </row>
    <row r="1372" spans="1:1" x14ac:dyDescent="0.2">
      <c r="A1372" s="36"/>
    </row>
    <row r="1373" spans="1:1" x14ac:dyDescent="0.2">
      <c r="A1373" s="36"/>
    </row>
    <row r="1374" spans="1:1" x14ac:dyDescent="0.2">
      <c r="A1374" s="36"/>
    </row>
    <row r="1375" spans="1:1" x14ac:dyDescent="0.2">
      <c r="A1375" s="36"/>
    </row>
    <row r="1376" spans="1:1" x14ac:dyDescent="0.2">
      <c r="A1376" s="36"/>
    </row>
    <row r="1377" spans="1:1" x14ac:dyDescent="0.2">
      <c r="A1377" s="36"/>
    </row>
    <row r="1378" spans="1:1" x14ac:dyDescent="0.2">
      <c r="A1378" s="36"/>
    </row>
    <row r="1379" spans="1:1" x14ac:dyDescent="0.2">
      <c r="A1379" s="36"/>
    </row>
    <row r="1380" spans="1:1" x14ac:dyDescent="0.2">
      <c r="A1380" s="36"/>
    </row>
    <row r="1381" spans="1:1" x14ac:dyDescent="0.2">
      <c r="A1381" s="36"/>
    </row>
    <row r="1382" spans="1:1" x14ac:dyDescent="0.2">
      <c r="A1382" s="36"/>
    </row>
    <row r="1383" spans="1:1" x14ac:dyDescent="0.2">
      <c r="A1383" s="36"/>
    </row>
    <row r="1384" spans="1:1" x14ac:dyDescent="0.2">
      <c r="A1384" s="36"/>
    </row>
    <row r="1385" spans="1:1" x14ac:dyDescent="0.2">
      <c r="A1385" s="36"/>
    </row>
    <row r="1386" spans="1:1" x14ac:dyDescent="0.2">
      <c r="A1386" s="36"/>
    </row>
    <row r="1387" spans="1:1" x14ac:dyDescent="0.2">
      <c r="A1387" s="36"/>
    </row>
    <row r="1388" spans="1:1" x14ac:dyDescent="0.2">
      <c r="A1388" s="36"/>
    </row>
    <row r="1389" spans="1:1" x14ac:dyDescent="0.2">
      <c r="A1389" s="36"/>
    </row>
    <row r="1390" spans="1:1" x14ac:dyDescent="0.2">
      <c r="A1390" s="36"/>
    </row>
    <row r="1391" spans="1:1" x14ac:dyDescent="0.2">
      <c r="A1391" s="36"/>
    </row>
    <row r="1392" spans="1:1" x14ac:dyDescent="0.2">
      <c r="A1392" s="36"/>
    </row>
    <row r="1393" spans="1:1" x14ac:dyDescent="0.2">
      <c r="A1393" s="36"/>
    </row>
    <row r="1394" spans="1:1" x14ac:dyDescent="0.2">
      <c r="A1394" s="36"/>
    </row>
    <row r="1395" spans="1:1" x14ac:dyDescent="0.2">
      <c r="A1395" s="36"/>
    </row>
    <row r="1396" spans="1:1" x14ac:dyDescent="0.2">
      <c r="A1396" s="36"/>
    </row>
    <row r="1397" spans="1:1" x14ac:dyDescent="0.2">
      <c r="A1397" s="36"/>
    </row>
    <row r="1398" spans="1:1" x14ac:dyDescent="0.2">
      <c r="A1398" s="36"/>
    </row>
    <row r="1399" spans="1:1" x14ac:dyDescent="0.2">
      <c r="A1399" s="36"/>
    </row>
    <row r="1400" spans="1:1" x14ac:dyDescent="0.2">
      <c r="A1400" s="36"/>
    </row>
    <row r="1401" spans="1:1" x14ac:dyDescent="0.2">
      <c r="A1401" s="36"/>
    </row>
    <row r="1402" spans="1:1" x14ac:dyDescent="0.2">
      <c r="A1402" s="36"/>
    </row>
    <row r="1403" spans="1:1" x14ac:dyDescent="0.2">
      <c r="A1403" s="36"/>
    </row>
    <row r="1404" spans="1:1" x14ac:dyDescent="0.2">
      <c r="A1404" s="36"/>
    </row>
    <row r="1405" spans="1:1" x14ac:dyDescent="0.2">
      <c r="A1405" s="36"/>
    </row>
    <row r="1406" spans="1:1" x14ac:dyDescent="0.2">
      <c r="A1406" s="36"/>
    </row>
    <row r="1407" spans="1:1" x14ac:dyDescent="0.2">
      <c r="A1407" s="36"/>
    </row>
    <row r="1408" spans="1:1" x14ac:dyDescent="0.2">
      <c r="A1408" s="36"/>
    </row>
    <row r="1409" spans="1:1" x14ac:dyDescent="0.2">
      <c r="A1409" s="36"/>
    </row>
    <row r="1410" spans="1:1" x14ac:dyDescent="0.2">
      <c r="A1410" s="36"/>
    </row>
    <row r="1411" spans="1:1" x14ac:dyDescent="0.2">
      <c r="A1411" s="36"/>
    </row>
    <row r="1412" spans="1:1" x14ac:dyDescent="0.2">
      <c r="A1412" s="36"/>
    </row>
    <row r="1413" spans="1:1" x14ac:dyDescent="0.2">
      <c r="A1413" s="36"/>
    </row>
    <row r="1414" spans="1:1" x14ac:dyDescent="0.2">
      <c r="A1414" s="36"/>
    </row>
    <row r="1415" spans="1:1" x14ac:dyDescent="0.2">
      <c r="A1415" s="36"/>
    </row>
    <row r="1416" spans="1:1" x14ac:dyDescent="0.2">
      <c r="A1416" s="36"/>
    </row>
    <row r="1417" spans="1:1" x14ac:dyDescent="0.2">
      <c r="A1417" s="36"/>
    </row>
    <row r="1418" spans="1:1" x14ac:dyDescent="0.2">
      <c r="A1418" s="36"/>
    </row>
    <row r="1419" spans="1:1" x14ac:dyDescent="0.2">
      <c r="A1419" s="36"/>
    </row>
    <row r="1420" spans="1:1" x14ac:dyDescent="0.2">
      <c r="A1420" s="36"/>
    </row>
    <row r="1421" spans="1:1" x14ac:dyDescent="0.2">
      <c r="A1421" s="36"/>
    </row>
    <row r="1422" spans="1:1" x14ac:dyDescent="0.2">
      <c r="A1422" s="36"/>
    </row>
    <row r="1423" spans="1:1" x14ac:dyDescent="0.2">
      <c r="A1423" s="36"/>
    </row>
    <row r="1424" spans="1:1" x14ac:dyDescent="0.2">
      <c r="A1424" s="36"/>
    </row>
    <row r="1425" spans="1:1" x14ac:dyDescent="0.2">
      <c r="A1425" s="36"/>
    </row>
    <row r="1426" spans="1:1" x14ac:dyDescent="0.2">
      <c r="A1426" s="36"/>
    </row>
    <row r="1427" spans="1:1" x14ac:dyDescent="0.2">
      <c r="A1427" s="36"/>
    </row>
    <row r="1428" spans="1:1" x14ac:dyDescent="0.2">
      <c r="A1428" s="36"/>
    </row>
    <row r="1429" spans="1:1" x14ac:dyDescent="0.2">
      <c r="A1429" s="36"/>
    </row>
    <row r="1430" spans="1:1" x14ac:dyDescent="0.2">
      <c r="A1430" s="36"/>
    </row>
    <row r="1431" spans="1:1" x14ac:dyDescent="0.2">
      <c r="A1431" s="36"/>
    </row>
    <row r="1432" spans="1:1" x14ac:dyDescent="0.2">
      <c r="A1432" s="36"/>
    </row>
    <row r="1433" spans="1:1" x14ac:dyDescent="0.2">
      <c r="A1433" s="36"/>
    </row>
    <row r="1434" spans="1:1" x14ac:dyDescent="0.2">
      <c r="A1434" s="36"/>
    </row>
    <row r="1435" spans="1:1" x14ac:dyDescent="0.2">
      <c r="A1435" s="36"/>
    </row>
    <row r="1436" spans="1:1" x14ac:dyDescent="0.2">
      <c r="A1436" s="36"/>
    </row>
    <row r="1437" spans="1:1" x14ac:dyDescent="0.2">
      <c r="A1437" s="36"/>
    </row>
    <row r="1438" spans="1:1" x14ac:dyDescent="0.2">
      <c r="A1438" s="36"/>
    </row>
    <row r="1439" spans="1:1" x14ac:dyDescent="0.2">
      <c r="A1439" s="36"/>
    </row>
    <row r="1440" spans="1:1" x14ac:dyDescent="0.2">
      <c r="A1440" s="36"/>
    </row>
    <row r="1441" spans="1:1" x14ac:dyDescent="0.2">
      <c r="A1441" s="36"/>
    </row>
    <row r="1442" spans="1:1" x14ac:dyDescent="0.2">
      <c r="A1442" s="36"/>
    </row>
    <row r="1443" spans="1:1" x14ac:dyDescent="0.2">
      <c r="A1443" s="36"/>
    </row>
    <row r="1444" spans="1:1" x14ac:dyDescent="0.2">
      <c r="A1444" s="36"/>
    </row>
    <row r="1445" spans="1:1" x14ac:dyDescent="0.2">
      <c r="A1445" s="36"/>
    </row>
    <row r="1446" spans="1:1" x14ac:dyDescent="0.2">
      <c r="A1446" s="36"/>
    </row>
    <row r="1447" spans="1:1" x14ac:dyDescent="0.2">
      <c r="A1447" s="36"/>
    </row>
    <row r="1448" spans="1:1" x14ac:dyDescent="0.2">
      <c r="A1448" s="36"/>
    </row>
    <row r="1449" spans="1:1" x14ac:dyDescent="0.2">
      <c r="A1449" s="36"/>
    </row>
    <row r="1450" spans="1:1" x14ac:dyDescent="0.2">
      <c r="A1450" s="36"/>
    </row>
    <row r="1451" spans="1:1" x14ac:dyDescent="0.2">
      <c r="A1451" s="36"/>
    </row>
    <row r="1452" spans="1:1" x14ac:dyDescent="0.2">
      <c r="A1452" s="36"/>
    </row>
    <row r="1453" spans="1:1" x14ac:dyDescent="0.2">
      <c r="A1453" s="36"/>
    </row>
    <row r="1454" spans="1:1" x14ac:dyDescent="0.2">
      <c r="A1454" s="36"/>
    </row>
    <row r="1455" spans="1:1" x14ac:dyDescent="0.2">
      <c r="A1455" s="36"/>
    </row>
    <row r="1456" spans="1:1" x14ac:dyDescent="0.2">
      <c r="A1456" s="36"/>
    </row>
    <row r="1457" spans="1:1" x14ac:dyDescent="0.2">
      <c r="A1457" s="36"/>
    </row>
    <row r="1458" spans="1:1" x14ac:dyDescent="0.2">
      <c r="A1458" s="36"/>
    </row>
    <row r="1459" spans="1:1" x14ac:dyDescent="0.2">
      <c r="A1459" s="36"/>
    </row>
    <row r="1460" spans="1:1" x14ac:dyDescent="0.2">
      <c r="A1460" s="36"/>
    </row>
    <row r="1461" spans="1:1" x14ac:dyDescent="0.2">
      <c r="A1461" s="36"/>
    </row>
    <row r="1462" spans="1:1" x14ac:dyDescent="0.2">
      <c r="A1462" s="36"/>
    </row>
    <row r="1463" spans="1:1" x14ac:dyDescent="0.2">
      <c r="A1463" s="36"/>
    </row>
    <row r="1464" spans="1:1" x14ac:dyDescent="0.2">
      <c r="A1464" s="36"/>
    </row>
    <row r="1465" spans="1:1" x14ac:dyDescent="0.2">
      <c r="A1465" s="36"/>
    </row>
    <row r="1466" spans="1:1" x14ac:dyDescent="0.2">
      <c r="A1466" s="36"/>
    </row>
    <row r="1467" spans="1:1" x14ac:dyDescent="0.2">
      <c r="A1467" s="36"/>
    </row>
    <row r="1468" spans="1:1" x14ac:dyDescent="0.2">
      <c r="A1468" s="36"/>
    </row>
    <row r="1469" spans="1:1" x14ac:dyDescent="0.2">
      <c r="A1469" s="36"/>
    </row>
    <row r="1470" spans="1:1" x14ac:dyDescent="0.2">
      <c r="A1470" s="36"/>
    </row>
    <row r="1471" spans="1:1" x14ac:dyDescent="0.2">
      <c r="A1471" s="36"/>
    </row>
    <row r="1472" spans="1:1" x14ac:dyDescent="0.2">
      <c r="A1472" s="36"/>
    </row>
    <row r="1473" spans="1:1" x14ac:dyDescent="0.2">
      <c r="A1473" s="36"/>
    </row>
    <row r="1474" spans="1:1" x14ac:dyDescent="0.2">
      <c r="A1474" s="36"/>
    </row>
    <row r="1475" spans="1:1" x14ac:dyDescent="0.2">
      <c r="A1475" s="36"/>
    </row>
    <row r="1476" spans="1:1" x14ac:dyDescent="0.2">
      <c r="A1476" s="36"/>
    </row>
    <row r="1477" spans="1:1" x14ac:dyDescent="0.2">
      <c r="A1477" s="36"/>
    </row>
    <row r="1478" spans="1:1" x14ac:dyDescent="0.2">
      <c r="A1478" s="36"/>
    </row>
    <row r="1479" spans="1:1" x14ac:dyDescent="0.2">
      <c r="A1479" s="36"/>
    </row>
    <row r="1480" spans="1:1" x14ac:dyDescent="0.2">
      <c r="A1480" s="36"/>
    </row>
    <row r="1481" spans="1:1" x14ac:dyDescent="0.2">
      <c r="A1481" s="36"/>
    </row>
    <row r="1482" spans="1:1" x14ac:dyDescent="0.2">
      <c r="A1482" s="36"/>
    </row>
    <row r="1483" spans="1:1" x14ac:dyDescent="0.2">
      <c r="A1483" s="36"/>
    </row>
    <row r="1484" spans="1:1" x14ac:dyDescent="0.2">
      <c r="A1484" s="36"/>
    </row>
    <row r="1485" spans="1:1" x14ac:dyDescent="0.2">
      <c r="A1485" s="36"/>
    </row>
    <row r="1486" spans="1:1" x14ac:dyDescent="0.2">
      <c r="A1486" s="36"/>
    </row>
    <row r="1487" spans="1:1" x14ac:dyDescent="0.2">
      <c r="A1487" s="36"/>
    </row>
    <row r="1488" spans="1:1" x14ac:dyDescent="0.2">
      <c r="A1488" s="36"/>
    </row>
    <row r="1489" spans="1:1" x14ac:dyDescent="0.2">
      <c r="A1489" s="36"/>
    </row>
    <row r="1490" spans="1:1" x14ac:dyDescent="0.2">
      <c r="A1490" s="36"/>
    </row>
    <row r="1491" spans="1:1" x14ac:dyDescent="0.2">
      <c r="A1491" s="36"/>
    </row>
    <row r="1492" spans="1:1" x14ac:dyDescent="0.2">
      <c r="A1492" s="36"/>
    </row>
    <row r="1493" spans="1:1" x14ac:dyDescent="0.2">
      <c r="A1493" s="36"/>
    </row>
    <row r="1494" spans="1:1" x14ac:dyDescent="0.2">
      <c r="A1494" s="36"/>
    </row>
    <row r="1495" spans="1:1" x14ac:dyDescent="0.2">
      <c r="A1495" s="36"/>
    </row>
    <row r="1496" spans="1:1" x14ac:dyDescent="0.2">
      <c r="A1496" s="36"/>
    </row>
    <row r="1497" spans="1:1" x14ac:dyDescent="0.2">
      <c r="A1497" s="36"/>
    </row>
    <row r="1498" spans="1:1" x14ac:dyDescent="0.2">
      <c r="A1498" s="36"/>
    </row>
    <row r="1499" spans="1:1" x14ac:dyDescent="0.2">
      <c r="A1499" s="36"/>
    </row>
    <row r="1500" spans="1:1" x14ac:dyDescent="0.2">
      <c r="A1500" s="36"/>
    </row>
    <row r="1501" spans="1:1" x14ac:dyDescent="0.2">
      <c r="A1501" s="36"/>
    </row>
    <row r="1502" spans="1:1" x14ac:dyDescent="0.2">
      <c r="A1502" s="36"/>
    </row>
    <row r="1503" spans="1:1" x14ac:dyDescent="0.2">
      <c r="A1503" s="36"/>
    </row>
    <row r="1504" spans="1:1" x14ac:dyDescent="0.2">
      <c r="A1504" s="36"/>
    </row>
    <row r="1505" spans="1:1" x14ac:dyDescent="0.2">
      <c r="A1505" s="36"/>
    </row>
    <row r="1506" spans="1:1" x14ac:dyDescent="0.2">
      <c r="A1506" s="36"/>
    </row>
    <row r="1507" spans="1:1" x14ac:dyDescent="0.2">
      <c r="A1507" s="36"/>
    </row>
    <row r="1508" spans="1:1" x14ac:dyDescent="0.2">
      <c r="A1508" s="36"/>
    </row>
    <row r="1509" spans="1:1" x14ac:dyDescent="0.2">
      <c r="A1509" s="36"/>
    </row>
    <row r="1510" spans="1:1" x14ac:dyDescent="0.2">
      <c r="A1510" s="36"/>
    </row>
    <row r="1511" spans="1:1" x14ac:dyDescent="0.2">
      <c r="A1511" s="36"/>
    </row>
    <row r="1512" spans="1:1" x14ac:dyDescent="0.2">
      <c r="A1512" s="36"/>
    </row>
    <row r="1513" spans="1:1" x14ac:dyDescent="0.2">
      <c r="A1513" s="36"/>
    </row>
    <row r="1514" spans="1:1" x14ac:dyDescent="0.2">
      <c r="A1514" s="36"/>
    </row>
    <row r="1515" spans="1:1" x14ac:dyDescent="0.2">
      <c r="A1515" s="36"/>
    </row>
    <row r="1516" spans="1:1" x14ac:dyDescent="0.2">
      <c r="A1516" s="36"/>
    </row>
    <row r="1517" spans="1:1" x14ac:dyDescent="0.2">
      <c r="A1517" s="36"/>
    </row>
    <row r="1518" spans="1:1" x14ac:dyDescent="0.2">
      <c r="A1518" s="36"/>
    </row>
    <row r="1519" spans="1:1" x14ac:dyDescent="0.2">
      <c r="A1519" s="36"/>
    </row>
    <row r="1520" spans="1:1" x14ac:dyDescent="0.2">
      <c r="A1520" s="36"/>
    </row>
    <row r="1521" spans="1:1" x14ac:dyDescent="0.2">
      <c r="A1521" s="36"/>
    </row>
    <row r="1522" spans="1:1" x14ac:dyDescent="0.2">
      <c r="A1522" s="36"/>
    </row>
    <row r="1523" spans="1:1" x14ac:dyDescent="0.2">
      <c r="A1523" s="36"/>
    </row>
    <row r="1524" spans="1:1" x14ac:dyDescent="0.2">
      <c r="A1524" s="36"/>
    </row>
    <row r="1525" spans="1:1" x14ac:dyDescent="0.2">
      <c r="A1525" s="36"/>
    </row>
    <row r="1526" spans="1:1" x14ac:dyDescent="0.2">
      <c r="A1526" s="36"/>
    </row>
    <row r="1527" spans="1:1" x14ac:dyDescent="0.2">
      <c r="A1527" s="36"/>
    </row>
    <row r="1528" spans="1:1" x14ac:dyDescent="0.2">
      <c r="A1528" s="36"/>
    </row>
    <row r="1529" spans="1:1" x14ac:dyDescent="0.2">
      <c r="A1529" s="36"/>
    </row>
    <row r="1530" spans="1:1" x14ac:dyDescent="0.2">
      <c r="A1530" s="36"/>
    </row>
    <row r="1531" spans="1:1" x14ac:dyDescent="0.2">
      <c r="A1531" s="36"/>
    </row>
    <row r="1532" spans="1:1" x14ac:dyDescent="0.2">
      <c r="A1532" s="36"/>
    </row>
    <row r="1533" spans="1:1" x14ac:dyDescent="0.2">
      <c r="A1533" s="36"/>
    </row>
    <row r="1534" spans="1:1" x14ac:dyDescent="0.2">
      <c r="A1534" s="36"/>
    </row>
    <row r="1535" spans="1:1" x14ac:dyDescent="0.2">
      <c r="A1535" s="36"/>
    </row>
    <row r="1536" spans="1:1" x14ac:dyDescent="0.2">
      <c r="A1536" s="36"/>
    </row>
    <row r="1537" spans="1:1" x14ac:dyDescent="0.2">
      <c r="A1537" s="36"/>
    </row>
    <row r="1538" spans="1:1" x14ac:dyDescent="0.2">
      <c r="A1538" s="36"/>
    </row>
    <row r="1539" spans="1:1" x14ac:dyDescent="0.2">
      <c r="A1539" s="36"/>
    </row>
    <row r="1540" spans="1:1" x14ac:dyDescent="0.2">
      <c r="A1540" s="36"/>
    </row>
    <row r="1541" spans="1:1" x14ac:dyDescent="0.2">
      <c r="A1541" s="36"/>
    </row>
    <row r="1542" spans="1:1" x14ac:dyDescent="0.2">
      <c r="A1542" s="36"/>
    </row>
    <row r="1543" spans="1:1" x14ac:dyDescent="0.2">
      <c r="A1543" s="36"/>
    </row>
    <row r="1544" spans="1:1" x14ac:dyDescent="0.2">
      <c r="A1544" s="36"/>
    </row>
    <row r="1545" spans="1:1" x14ac:dyDescent="0.2">
      <c r="A1545" s="36"/>
    </row>
    <row r="1546" spans="1:1" x14ac:dyDescent="0.2">
      <c r="A1546" s="36"/>
    </row>
    <row r="1547" spans="1:1" x14ac:dyDescent="0.2">
      <c r="A1547" s="36"/>
    </row>
    <row r="1548" spans="1:1" x14ac:dyDescent="0.2">
      <c r="A1548" s="36"/>
    </row>
    <row r="1549" spans="1:1" x14ac:dyDescent="0.2">
      <c r="A1549" s="36"/>
    </row>
    <row r="1550" spans="1:1" x14ac:dyDescent="0.2">
      <c r="A1550" s="36"/>
    </row>
    <row r="1551" spans="1:1" x14ac:dyDescent="0.2">
      <c r="A1551" s="36"/>
    </row>
    <row r="1552" spans="1:1" x14ac:dyDescent="0.2">
      <c r="A1552" s="36"/>
    </row>
    <row r="1553" spans="1:1" x14ac:dyDescent="0.2">
      <c r="A1553" s="36"/>
    </row>
    <row r="1554" spans="1:1" x14ac:dyDescent="0.2">
      <c r="A1554" s="36"/>
    </row>
    <row r="1555" spans="1:1" x14ac:dyDescent="0.2">
      <c r="A1555" s="36"/>
    </row>
    <row r="1556" spans="1:1" x14ac:dyDescent="0.2">
      <c r="A1556" s="36"/>
    </row>
    <row r="1557" spans="1:1" x14ac:dyDescent="0.2">
      <c r="A1557" s="36"/>
    </row>
    <row r="1558" spans="1:1" x14ac:dyDescent="0.2">
      <c r="A1558" s="36"/>
    </row>
    <row r="1559" spans="1:1" x14ac:dyDescent="0.2">
      <c r="A1559" s="36"/>
    </row>
    <row r="1560" spans="1:1" x14ac:dyDescent="0.2">
      <c r="A1560" s="36"/>
    </row>
    <row r="1561" spans="1:1" x14ac:dyDescent="0.2">
      <c r="A1561" s="36"/>
    </row>
    <row r="1562" spans="1:1" x14ac:dyDescent="0.2">
      <c r="A1562" s="36"/>
    </row>
    <row r="1563" spans="1:1" x14ac:dyDescent="0.2">
      <c r="A1563" s="36"/>
    </row>
    <row r="1564" spans="1:1" x14ac:dyDescent="0.2">
      <c r="A1564" s="36"/>
    </row>
    <row r="1565" spans="1:1" x14ac:dyDescent="0.2">
      <c r="A1565" s="36"/>
    </row>
    <row r="1566" spans="1:1" x14ac:dyDescent="0.2">
      <c r="A1566" s="36"/>
    </row>
    <row r="1567" spans="1:1" x14ac:dyDescent="0.2">
      <c r="A1567" s="36"/>
    </row>
    <row r="1568" spans="1:1" x14ac:dyDescent="0.2">
      <c r="A1568" s="36"/>
    </row>
    <row r="1569" spans="1:1" x14ac:dyDescent="0.2">
      <c r="A1569" s="36"/>
    </row>
    <row r="1570" spans="1:1" x14ac:dyDescent="0.2">
      <c r="A1570" s="36"/>
    </row>
    <row r="1571" spans="1:1" x14ac:dyDescent="0.2">
      <c r="A1571" s="36"/>
    </row>
    <row r="1572" spans="1:1" x14ac:dyDescent="0.2">
      <c r="A1572" s="36"/>
    </row>
    <row r="1573" spans="1:1" x14ac:dyDescent="0.2">
      <c r="A1573" s="36"/>
    </row>
    <row r="1574" spans="1:1" x14ac:dyDescent="0.2">
      <c r="A1574" s="36"/>
    </row>
    <row r="1575" spans="1:1" x14ac:dyDescent="0.2">
      <c r="A1575" s="36"/>
    </row>
    <row r="1576" spans="1:1" x14ac:dyDescent="0.2">
      <c r="A1576" s="36"/>
    </row>
    <row r="1577" spans="1:1" x14ac:dyDescent="0.2">
      <c r="A1577" s="36"/>
    </row>
    <row r="1578" spans="1:1" x14ac:dyDescent="0.2">
      <c r="A1578" s="36"/>
    </row>
    <row r="1579" spans="1:1" x14ac:dyDescent="0.2">
      <c r="A1579" s="36"/>
    </row>
    <row r="1580" spans="1:1" x14ac:dyDescent="0.2">
      <c r="A1580" s="36"/>
    </row>
    <row r="1581" spans="1:1" x14ac:dyDescent="0.2">
      <c r="A1581" s="36"/>
    </row>
    <row r="1582" spans="1:1" x14ac:dyDescent="0.2">
      <c r="A1582" s="36"/>
    </row>
    <row r="1583" spans="1:1" x14ac:dyDescent="0.2">
      <c r="A1583" s="36"/>
    </row>
    <row r="1584" spans="1:1" x14ac:dyDescent="0.2">
      <c r="A1584" s="36"/>
    </row>
    <row r="1585" spans="1:1" x14ac:dyDescent="0.2">
      <c r="A1585" s="36"/>
    </row>
    <row r="1586" spans="1:1" x14ac:dyDescent="0.2">
      <c r="A1586" s="36"/>
    </row>
    <row r="1587" spans="1:1" x14ac:dyDescent="0.2">
      <c r="A1587" s="36"/>
    </row>
    <row r="1588" spans="1:1" x14ac:dyDescent="0.2">
      <c r="A1588" s="36"/>
    </row>
    <row r="1589" spans="1:1" x14ac:dyDescent="0.2">
      <c r="A1589" s="36"/>
    </row>
    <row r="1590" spans="1:1" x14ac:dyDescent="0.2">
      <c r="A1590" s="36"/>
    </row>
    <row r="1591" spans="1:1" x14ac:dyDescent="0.2">
      <c r="A1591" s="36"/>
    </row>
    <row r="1592" spans="1:1" x14ac:dyDescent="0.2">
      <c r="A1592" s="36"/>
    </row>
    <row r="1593" spans="1:1" x14ac:dyDescent="0.2">
      <c r="A1593" s="36"/>
    </row>
    <row r="1594" spans="1:1" x14ac:dyDescent="0.2">
      <c r="A1594" s="36"/>
    </row>
    <row r="1595" spans="1:1" x14ac:dyDescent="0.2">
      <c r="A1595" s="36"/>
    </row>
    <row r="1596" spans="1:1" x14ac:dyDescent="0.2">
      <c r="A1596" s="36"/>
    </row>
    <row r="1597" spans="1:1" x14ac:dyDescent="0.2">
      <c r="A1597" s="36"/>
    </row>
    <row r="1598" spans="1:1" x14ac:dyDescent="0.2">
      <c r="A1598" s="36"/>
    </row>
    <row r="1599" spans="1:1" x14ac:dyDescent="0.2">
      <c r="A1599" s="36"/>
    </row>
    <row r="1600" spans="1:1" x14ac:dyDescent="0.2">
      <c r="A1600" s="36"/>
    </row>
    <row r="1601" spans="1:1" x14ac:dyDescent="0.2">
      <c r="A1601" s="36"/>
    </row>
    <row r="1602" spans="1:1" x14ac:dyDescent="0.2">
      <c r="A1602" s="36"/>
    </row>
    <row r="1603" spans="1:1" x14ac:dyDescent="0.2">
      <c r="A1603" s="36"/>
    </row>
    <row r="1604" spans="1:1" x14ac:dyDescent="0.2">
      <c r="A1604" s="36"/>
    </row>
    <row r="1605" spans="1:1" x14ac:dyDescent="0.2">
      <c r="A1605" s="36"/>
    </row>
    <row r="1606" spans="1:1" x14ac:dyDescent="0.2">
      <c r="A1606" s="36"/>
    </row>
    <row r="1607" spans="1:1" x14ac:dyDescent="0.2">
      <c r="A1607" s="36"/>
    </row>
    <row r="1608" spans="1:1" x14ac:dyDescent="0.2">
      <c r="A1608" s="36"/>
    </row>
    <row r="1609" spans="1:1" x14ac:dyDescent="0.2">
      <c r="A1609" s="36"/>
    </row>
    <row r="1610" spans="1:1" x14ac:dyDescent="0.2">
      <c r="A1610" s="36"/>
    </row>
    <row r="1611" spans="1:1" x14ac:dyDescent="0.2">
      <c r="A1611" s="36"/>
    </row>
    <row r="1612" spans="1:1" x14ac:dyDescent="0.2">
      <c r="A1612" s="36"/>
    </row>
    <row r="1613" spans="1:1" x14ac:dyDescent="0.2">
      <c r="A1613" s="36"/>
    </row>
    <row r="1614" spans="1:1" x14ac:dyDescent="0.2">
      <c r="A1614" s="36"/>
    </row>
    <row r="1615" spans="1:1" x14ac:dyDescent="0.2">
      <c r="A1615" s="36"/>
    </row>
    <row r="1616" spans="1:1" x14ac:dyDescent="0.2">
      <c r="A1616" s="36"/>
    </row>
    <row r="1617" spans="1:1" x14ac:dyDescent="0.2">
      <c r="A1617" s="36"/>
    </row>
    <row r="1618" spans="1:1" x14ac:dyDescent="0.2">
      <c r="A1618" s="36"/>
    </row>
    <row r="1619" spans="1:1" x14ac:dyDescent="0.2">
      <c r="A1619" s="36"/>
    </row>
    <row r="1620" spans="1:1" x14ac:dyDescent="0.2">
      <c r="A1620" s="36"/>
    </row>
    <row r="1621" spans="1:1" x14ac:dyDescent="0.2">
      <c r="A1621" s="36"/>
    </row>
    <row r="1622" spans="1:1" x14ac:dyDescent="0.2">
      <c r="A1622" s="36"/>
    </row>
    <row r="1623" spans="1:1" x14ac:dyDescent="0.2">
      <c r="A1623" s="36"/>
    </row>
    <row r="1624" spans="1:1" x14ac:dyDescent="0.2">
      <c r="A1624" s="36"/>
    </row>
    <row r="1625" spans="1:1" x14ac:dyDescent="0.2">
      <c r="A1625" s="36"/>
    </row>
    <row r="1626" spans="1:1" x14ac:dyDescent="0.2">
      <c r="A1626" s="36"/>
    </row>
    <row r="1627" spans="1:1" x14ac:dyDescent="0.2">
      <c r="A1627" s="36"/>
    </row>
    <row r="1628" spans="1:1" x14ac:dyDescent="0.2">
      <c r="A1628" s="36"/>
    </row>
    <row r="1629" spans="1:1" x14ac:dyDescent="0.2">
      <c r="A1629" s="36"/>
    </row>
    <row r="1630" spans="1:1" x14ac:dyDescent="0.2">
      <c r="A1630" s="36"/>
    </row>
    <row r="1631" spans="1:1" x14ac:dyDescent="0.2">
      <c r="A1631" s="36"/>
    </row>
    <row r="1632" spans="1:1" x14ac:dyDescent="0.2">
      <c r="A1632" s="36"/>
    </row>
    <row r="1633" spans="1:1" x14ac:dyDescent="0.2">
      <c r="A1633" s="36"/>
    </row>
    <row r="1634" spans="1:1" x14ac:dyDescent="0.2">
      <c r="A1634" s="36"/>
    </row>
    <row r="1635" spans="1:1" x14ac:dyDescent="0.2">
      <c r="A1635" s="36"/>
    </row>
    <row r="1636" spans="1:1" x14ac:dyDescent="0.2">
      <c r="A1636" s="36"/>
    </row>
    <row r="1637" spans="1:1" x14ac:dyDescent="0.2">
      <c r="A1637" s="36"/>
    </row>
    <row r="1638" spans="1:1" x14ac:dyDescent="0.2">
      <c r="A1638" s="36"/>
    </row>
    <row r="1639" spans="1:1" x14ac:dyDescent="0.2">
      <c r="A1639" s="36"/>
    </row>
    <row r="1640" spans="1:1" x14ac:dyDescent="0.2">
      <c r="A1640" s="36"/>
    </row>
    <row r="1641" spans="1:1" x14ac:dyDescent="0.2">
      <c r="A1641" s="36"/>
    </row>
    <row r="1642" spans="1:1" x14ac:dyDescent="0.2">
      <c r="A1642" s="36"/>
    </row>
    <row r="1643" spans="1:1" x14ac:dyDescent="0.2">
      <c r="A1643" s="36"/>
    </row>
    <row r="1644" spans="1:1" x14ac:dyDescent="0.2">
      <c r="A1644" s="36"/>
    </row>
    <row r="1645" spans="1:1" x14ac:dyDescent="0.2">
      <c r="A1645" s="36"/>
    </row>
    <row r="1646" spans="1:1" x14ac:dyDescent="0.2">
      <c r="A1646" s="36"/>
    </row>
    <row r="1647" spans="1:1" x14ac:dyDescent="0.2">
      <c r="A1647" s="36"/>
    </row>
    <row r="1648" spans="1:1" x14ac:dyDescent="0.2">
      <c r="A1648" s="36"/>
    </row>
    <row r="1649" spans="1:1" x14ac:dyDescent="0.2">
      <c r="A1649" s="36"/>
    </row>
    <row r="1650" spans="1:1" x14ac:dyDescent="0.2">
      <c r="A1650" s="36"/>
    </row>
    <row r="1651" spans="1:1" x14ac:dyDescent="0.2">
      <c r="A1651" s="36"/>
    </row>
    <row r="1652" spans="1:1" x14ac:dyDescent="0.2">
      <c r="A1652" s="36"/>
    </row>
    <row r="1653" spans="1:1" x14ac:dyDescent="0.2">
      <c r="A1653" s="36"/>
    </row>
    <row r="1654" spans="1:1" x14ac:dyDescent="0.2">
      <c r="A1654" s="36"/>
    </row>
    <row r="1655" spans="1:1" x14ac:dyDescent="0.2">
      <c r="A1655" s="36"/>
    </row>
    <row r="1656" spans="1:1" x14ac:dyDescent="0.2">
      <c r="A1656" s="36"/>
    </row>
    <row r="1657" spans="1:1" x14ac:dyDescent="0.2">
      <c r="A1657" s="36"/>
    </row>
    <row r="1658" spans="1:1" x14ac:dyDescent="0.2">
      <c r="A1658" s="36"/>
    </row>
    <row r="1659" spans="1:1" x14ac:dyDescent="0.2">
      <c r="A1659" s="36"/>
    </row>
    <row r="1660" spans="1:1" x14ac:dyDescent="0.2">
      <c r="A1660" s="36"/>
    </row>
    <row r="1661" spans="1:1" x14ac:dyDescent="0.2">
      <c r="A1661" s="36"/>
    </row>
    <row r="1662" spans="1:1" x14ac:dyDescent="0.2">
      <c r="A1662" s="36"/>
    </row>
    <row r="1663" spans="1:1" x14ac:dyDescent="0.2">
      <c r="A1663" s="36"/>
    </row>
    <row r="1664" spans="1:1" x14ac:dyDescent="0.2">
      <c r="A1664" s="36"/>
    </row>
    <row r="1665" spans="1:1" x14ac:dyDescent="0.2">
      <c r="A1665" s="36"/>
    </row>
    <row r="1666" spans="1:1" x14ac:dyDescent="0.2">
      <c r="A1666" s="36"/>
    </row>
    <row r="1667" spans="1:1" x14ac:dyDescent="0.2">
      <c r="A1667" s="36"/>
    </row>
    <row r="1668" spans="1:1" x14ac:dyDescent="0.2">
      <c r="A1668" s="36"/>
    </row>
    <row r="1669" spans="1:1" x14ac:dyDescent="0.2">
      <c r="A1669" s="36"/>
    </row>
    <row r="1670" spans="1:1" x14ac:dyDescent="0.2">
      <c r="A1670" s="36"/>
    </row>
    <row r="1671" spans="1:1" x14ac:dyDescent="0.2">
      <c r="A1671" s="36"/>
    </row>
    <row r="1672" spans="1:1" x14ac:dyDescent="0.2">
      <c r="A1672" s="36"/>
    </row>
    <row r="1673" spans="1:1" x14ac:dyDescent="0.2">
      <c r="A1673" s="36"/>
    </row>
    <row r="1674" spans="1:1" x14ac:dyDescent="0.2">
      <c r="A1674" s="36"/>
    </row>
    <row r="1675" spans="1:1" x14ac:dyDescent="0.2">
      <c r="A1675" s="36"/>
    </row>
    <row r="1676" spans="1:1" x14ac:dyDescent="0.2">
      <c r="A1676" s="36"/>
    </row>
    <row r="1677" spans="1:1" x14ac:dyDescent="0.2">
      <c r="A1677" s="36"/>
    </row>
    <row r="1678" spans="1:1" x14ac:dyDescent="0.2">
      <c r="A1678" s="36"/>
    </row>
    <row r="1679" spans="1:1" x14ac:dyDescent="0.2">
      <c r="A1679" s="36"/>
    </row>
    <row r="1680" spans="1:1" x14ac:dyDescent="0.2">
      <c r="A1680" s="36"/>
    </row>
    <row r="1681" spans="1:1" x14ac:dyDescent="0.2">
      <c r="A1681" s="36"/>
    </row>
    <row r="1682" spans="1:1" x14ac:dyDescent="0.2">
      <c r="A1682" s="36"/>
    </row>
    <row r="1683" spans="1:1" x14ac:dyDescent="0.2">
      <c r="A1683" s="36"/>
    </row>
    <row r="1684" spans="1:1" x14ac:dyDescent="0.2">
      <c r="A1684" s="36"/>
    </row>
    <row r="1685" spans="1:1" x14ac:dyDescent="0.2">
      <c r="A1685" s="36"/>
    </row>
    <row r="1686" spans="1:1" x14ac:dyDescent="0.2">
      <c r="A1686" s="36"/>
    </row>
    <row r="1687" spans="1:1" x14ac:dyDescent="0.2">
      <c r="A1687" s="36"/>
    </row>
    <row r="1688" spans="1:1" x14ac:dyDescent="0.2">
      <c r="A1688" s="36"/>
    </row>
    <row r="1689" spans="1:1" x14ac:dyDescent="0.2">
      <c r="A1689" s="36"/>
    </row>
    <row r="1690" spans="1:1" x14ac:dyDescent="0.2">
      <c r="A1690" s="36"/>
    </row>
    <row r="1691" spans="1:1" x14ac:dyDescent="0.2">
      <c r="A1691" s="36"/>
    </row>
    <row r="1692" spans="1:1" x14ac:dyDescent="0.2">
      <c r="A1692" s="36"/>
    </row>
    <row r="1693" spans="1:1" x14ac:dyDescent="0.2">
      <c r="A1693" s="36"/>
    </row>
    <row r="1694" spans="1:1" x14ac:dyDescent="0.2">
      <c r="A1694" s="36"/>
    </row>
    <row r="1695" spans="1:1" x14ac:dyDescent="0.2">
      <c r="A1695" s="36"/>
    </row>
    <row r="1696" spans="1:1" x14ac:dyDescent="0.2">
      <c r="A1696" s="36"/>
    </row>
    <row r="1697" spans="1:1" x14ac:dyDescent="0.2">
      <c r="A1697" s="36"/>
    </row>
    <row r="1698" spans="1:1" x14ac:dyDescent="0.2">
      <c r="A1698" s="36"/>
    </row>
    <row r="1699" spans="1:1" x14ac:dyDescent="0.2">
      <c r="A1699" s="36"/>
    </row>
    <row r="1700" spans="1:1" x14ac:dyDescent="0.2">
      <c r="A1700" s="36"/>
    </row>
    <row r="1701" spans="1:1" x14ac:dyDescent="0.2">
      <c r="A1701" s="36"/>
    </row>
    <row r="1702" spans="1:1" x14ac:dyDescent="0.2">
      <c r="A1702" s="36"/>
    </row>
    <row r="1703" spans="1:1" x14ac:dyDescent="0.2">
      <c r="A1703" s="36"/>
    </row>
    <row r="1704" spans="1:1" x14ac:dyDescent="0.2">
      <c r="A1704" s="36"/>
    </row>
    <row r="1705" spans="1:1" x14ac:dyDescent="0.2">
      <c r="A1705" s="36"/>
    </row>
    <row r="1706" spans="1:1" x14ac:dyDescent="0.2">
      <c r="A1706" s="36"/>
    </row>
    <row r="1707" spans="1:1" x14ac:dyDescent="0.2">
      <c r="A1707" s="36"/>
    </row>
    <row r="1708" spans="1:1" x14ac:dyDescent="0.2">
      <c r="A1708" s="36"/>
    </row>
    <row r="1709" spans="1:1" x14ac:dyDescent="0.2">
      <c r="A1709" s="36"/>
    </row>
    <row r="1710" spans="1:1" x14ac:dyDescent="0.2">
      <c r="A1710" s="36"/>
    </row>
    <row r="1711" spans="1:1" x14ac:dyDescent="0.2">
      <c r="A1711" s="36"/>
    </row>
    <row r="1712" spans="1:1" x14ac:dyDescent="0.2">
      <c r="A1712" s="36"/>
    </row>
    <row r="1713" spans="1:1" x14ac:dyDescent="0.2">
      <c r="A1713" s="36"/>
    </row>
    <row r="1714" spans="1:1" x14ac:dyDescent="0.2">
      <c r="A1714" s="36"/>
    </row>
    <row r="1715" spans="1:1" x14ac:dyDescent="0.2">
      <c r="A1715" s="36"/>
    </row>
    <row r="1716" spans="1:1" x14ac:dyDescent="0.2">
      <c r="A1716" s="36"/>
    </row>
    <row r="1717" spans="1:1" x14ac:dyDescent="0.2">
      <c r="A1717" s="36"/>
    </row>
    <row r="1718" spans="1:1" x14ac:dyDescent="0.2">
      <c r="A1718" s="36"/>
    </row>
    <row r="1719" spans="1:1" x14ac:dyDescent="0.2">
      <c r="A1719" s="36"/>
    </row>
    <row r="1720" spans="1:1" x14ac:dyDescent="0.2">
      <c r="A1720" s="36"/>
    </row>
    <row r="1721" spans="1:1" x14ac:dyDescent="0.2">
      <c r="A1721" s="36"/>
    </row>
    <row r="1722" spans="1:1" x14ac:dyDescent="0.2">
      <c r="A1722" s="36"/>
    </row>
    <row r="1723" spans="1:1" x14ac:dyDescent="0.2">
      <c r="A1723" s="36"/>
    </row>
    <row r="1724" spans="1:1" x14ac:dyDescent="0.2">
      <c r="A1724" s="36"/>
    </row>
    <row r="1725" spans="1:1" x14ac:dyDescent="0.2">
      <c r="A1725" s="36"/>
    </row>
    <row r="1726" spans="1:1" x14ac:dyDescent="0.2">
      <c r="A1726" s="36"/>
    </row>
    <row r="1727" spans="1:1" x14ac:dyDescent="0.2">
      <c r="A1727" s="36"/>
    </row>
    <row r="1728" spans="1:1" x14ac:dyDescent="0.2">
      <c r="A1728" s="36"/>
    </row>
    <row r="1729" spans="1:1" x14ac:dyDescent="0.2">
      <c r="A1729" s="36"/>
    </row>
    <row r="1730" spans="1:1" x14ac:dyDescent="0.2">
      <c r="A1730" s="36"/>
    </row>
    <row r="1731" spans="1:1" x14ac:dyDescent="0.2">
      <c r="A1731" s="36"/>
    </row>
    <row r="1732" spans="1:1" x14ac:dyDescent="0.2">
      <c r="A1732" s="36"/>
    </row>
    <row r="1733" spans="1:1" x14ac:dyDescent="0.2">
      <c r="A1733" s="36"/>
    </row>
    <row r="1734" spans="1:1" x14ac:dyDescent="0.2">
      <c r="A1734" s="36"/>
    </row>
    <row r="1735" spans="1:1" x14ac:dyDescent="0.2">
      <c r="A1735" s="36"/>
    </row>
    <row r="1736" spans="1:1" x14ac:dyDescent="0.2">
      <c r="A1736" s="36"/>
    </row>
    <row r="1737" spans="1:1" x14ac:dyDescent="0.2">
      <c r="A1737" s="36"/>
    </row>
    <row r="1738" spans="1:1" x14ac:dyDescent="0.2">
      <c r="A1738" s="36"/>
    </row>
    <row r="1739" spans="1:1" x14ac:dyDescent="0.2">
      <c r="A1739" s="36"/>
    </row>
    <row r="1740" spans="1:1" x14ac:dyDescent="0.2">
      <c r="A1740" s="36"/>
    </row>
    <row r="1741" spans="1:1" x14ac:dyDescent="0.2">
      <c r="A1741" s="36"/>
    </row>
    <row r="1742" spans="1:1" x14ac:dyDescent="0.2">
      <c r="A1742" s="36"/>
    </row>
    <row r="1743" spans="1:1" x14ac:dyDescent="0.2">
      <c r="A1743" s="36"/>
    </row>
    <row r="1744" spans="1:1" x14ac:dyDescent="0.2">
      <c r="A1744" s="36"/>
    </row>
    <row r="1745" spans="1:1" x14ac:dyDescent="0.2">
      <c r="A1745" s="36"/>
    </row>
    <row r="1746" spans="1:1" x14ac:dyDescent="0.2">
      <c r="A1746" s="36"/>
    </row>
    <row r="1747" spans="1:1" x14ac:dyDescent="0.2">
      <c r="A1747" s="36"/>
    </row>
    <row r="1748" spans="1:1" x14ac:dyDescent="0.2">
      <c r="A1748" s="36"/>
    </row>
    <row r="1749" spans="1:1" x14ac:dyDescent="0.2">
      <c r="A1749" s="36"/>
    </row>
    <row r="1750" spans="1:1" x14ac:dyDescent="0.2">
      <c r="A1750" s="36"/>
    </row>
    <row r="1751" spans="1:1" x14ac:dyDescent="0.2">
      <c r="A1751" s="36"/>
    </row>
    <row r="1752" spans="1:1" x14ac:dyDescent="0.2">
      <c r="A1752" s="36"/>
    </row>
    <row r="1753" spans="1:1" x14ac:dyDescent="0.2">
      <c r="A1753" s="36"/>
    </row>
    <row r="1754" spans="1:1" x14ac:dyDescent="0.2">
      <c r="A1754" s="36"/>
    </row>
    <row r="1755" spans="1:1" x14ac:dyDescent="0.2">
      <c r="A1755" s="36"/>
    </row>
    <row r="1756" spans="1:1" x14ac:dyDescent="0.2">
      <c r="A1756" s="36"/>
    </row>
    <row r="1757" spans="1:1" x14ac:dyDescent="0.2">
      <c r="A1757" s="36"/>
    </row>
    <row r="1758" spans="1:1" x14ac:dyDescent="0.2">
      <c r="A1758" s="36"/>
    </row>
    <row r="1759" spans="1:1" x14ac:dyDescent="0.2">
      <c r="A1759" s="36"/>
    </row>
    <row r="1760" spans="1:1" x14ac:dyDescent="0.2">
      <c r="A1760" s="36"/>
    </row>
    <row r="1761" spans="1:1" x14ac:dyDescent="0.2">
      <c r="A1761" s="36"/>
    </row>
    <row r="1762" spans="1:1" x14ac:dyDescent="0.2">
      <c r="A1762" s="36"/>
    </row>
    <row r="1763" spans="1:1" x14ac:dyDescent="0.2">
      <c r="A1763" s="36"/>
    </row>
    <row r="1764" spans="1:1" x14ac:dyDescent="0.2">
      <c r="A1764" s="36"/>
    </row>
    <row r="1765" spans="1:1" x14ac:dyDescent="0.2">
      <c r="A1765" s="36"/>
    </row>
    <row r="1766" spans="1:1" x14ac:dyDescent="0.2">
      <c r="A1766" s="36"/>
    </row>
    <row r="1767" spans="1:1" x14ac:dyDescent="0.2">
      <c r="A1767" s="36"/>
    </row>
    <row r="1768" spans="1:1" x14ac:dyDescent="0.2">
      <c r="A1768" s="36"/>
    </row>
    <row r="1769" spans="1:1" x14ac:dyDescent="0.2">
      <c r="A1769" s="36"/>
    </row>
    <row r="1770" spans="1:1" x14ac:dyDescent="0.2">
      <c r="A1770" s="36"/>
    </row>
    <row r="1771" spans="1:1" x14ac:dyDescent="0.2">
      <c r="A1771" s="36"/>
    </row>
    <row r="1772" spans="1:1" x14ac:dyDescent="0.2">
      <c r="A1772" s="36"/>
    </row>
    <row r="1773" spans="1:1" x14ac:dyDescent="0.2">
      <c r="A1773" s="36"/>
    </row>
    <row r="1774" spans="1:1" x14ac:dyDescent="0.2">
      <c r="A1774" s="36"/>
    </row>
    <row r="1775" spans="1:1" x14ac:dyDescent="0.2">
      <c r="A1775" s="36"/>
    </row>
    <row r="1776" spans="1:1" x14ac:dyDescent="0.2">
      <c r="A1776" s="36"/>
    </row>
    <row r="1777" spans="1:1" x14ac:dyDescent="0.2">
      <c r="A1777" s="36"/>
    </row>
    <row r="1778" spans="1:1" x14ac:dyDescent="0.2">
      <c r="A1778" s="36"/>
    </row>
    <row r="1779" spans="1:1" x14ac:dyDescent="0.2">
      <c r="A1779" s="36"/>
    </row>
    <row r="1780" spans="1:1" x14ac:dyDescent="0.2">
      <c r="A1780" s="36"/>
    </row>
    <row r="1781" spans="1:1" x14ac:dyDescent="0.2">
      <c r="A1781" s="36"/>
    </row>
    <row r="1782" spans="1:1" x14ac:dyDescent="0.2">
      <c r="A1782" s="36"/>
    </row>
    <row r="1783" spans="1:1" x14ac:dyDescent="0.2">
      <c r="A1783" s="36"/>
    </row>
    <row r="1784" spans="1:1" x14ac:dyDescent="0.2">
      <c r="A1784" s="36"/>
    </row>
    <row r="1785" spans="1:1" x14ac:dyDescent="0.2">
      <c r="A1785" s="36"/>
    </row>
    <row r="1786" spans="1:1" x14ac:dyDescent="0.2">
      <c r="A1786" s="36"/>
    </row>
    <row r="1787" spans="1:1" x14ac:dyDescent="0.2">
      <c r="A1787" s="36"/>
    </row>
    <row r="1788" spans="1:1" x14ac:dyDescent="0.2">
      <c r="A1788" s="36"/>
    </row>
    <row r="1789" spans="1:1" x14ac:dyDescent="0.2">
      <c r="A1789" s="36"/>
    </row>
    <row r="1790" spans="1:1" x14ac:dyDescent="0.2">
      <c r="A1790" s="36"/>
    </row>
    <row r="1791" spans="1:1" x14ac:dyDescent="0.2">
      <c r="A1791" s="36"/>
    </row>
    <row r="1792" spans="1:1" x14ac:dyDescent="0.2">
      <c r="A1792" s="36"/>
    </row>
    <row r="1793" spans="1:1" x14ac:dyDescent="0.2">
      <c r="A1793" s="36"/>
    </row>
    <row r="1794" spans="1:1" x14ac:dyDescent="0.2">
      <c r="A1794" s="36"/>
    </row>
    <row r="1795" spans="1:1" x14ac:dyDescent="0.2">
      <c r="A1795" s="36"/>
    </row>
    <row r="1796" spans="1:1" x14ac:dyDescent="0.2">
      <c r="A1796" s="36"/>
    </row>
    <row r="1797" spans="1:1" x14ac:dyDescent="0.2">
      <c r="A1797" s="36"/>
    </row>
    <row r="1798" spans="1:1" x14ac:dyDescent="0.2">
      <c r="A1798" s="36"/>
    </row>
    <row r="1799" spans="1:1" x14ac:dyDescent="0.2">
      <c r="A1799" s="36"/>
    </row>
    <row r="1800" spans="1:1" x14ac:dyDescent="0.2">
      <c r="A1800" s="36"/>
    </row>
    <row r="1801" spans="1:1" x14ac:dyDescent="0.2">
      <c r="A1801" s="36"/>
    </row>
    <row r="1802" spans="1:1" x14ac:dyDescent="0.2">
      <c r="A1802" s="36"/>
    </row>
    <row r="1803" spans="1:1" x14ac:dyDescent="0.2">
      <c r="A1803" s="36"/>
    </row>
    <row r="1804" spans="1:1" x14ac:dyDescent="0.2">
      <c r="A1804" s="36"/>
    </row>
    <row r="1805" spans="1:1" x14ac:dyDescent="0.2">
      <c r="A1805" s="36"/>
    </row>
    <row r="1806" spans="1:1" x14ac:dyDescent="0.2">
      <c r="A1806" s="36"/>
    </row>
    <row r="1807" spans="1:1" x14ac:dyDescent="0.2">
      <c r="A1807" s="36"/>
    </row>
    <row r="1808" spans="1:1" x14ac:dyDescent="0.2">
      <c r="A1808" s="36"/>
    </row>
    <row r="1809" spans="1:1" x14ac:dyDescent="0.2">
      <c r="A1809" s="36"/>
    </row>
    <row r="1810" spans="1:1" x14ac:dyDescent="0.2">
      <c r="A1810" s="36"/>
    </row>
    <row r="1811" spans="1:1" x14ac:dyDescent="0.2">
      <c r="A1811" s="36"/>
    </row>
    <row r="1812" spans="1:1" x14ac:dyDescent="0.2">
      <c r="A1812" s="36"/>
    </row>
    <row r="1813" spans="1:1" x14ac:dyDescent="0.2">
      <c r="A1813" s="36"/>
    </row>
    <row r="1814" spans="1:1" x14ac:dyDescent="0.2">
      <c r="A1814" s="36"/>
    </row>
    <row r="1815" spans="1:1" x14ac:dyDescent="0.2">
      <c r="A1815" s="36"/>
    </row>
    <row r="1816" spans="1:1" x14ac:dyDescent="0.2">
      <c r="A1816" s="36"/>
    </row>
    <row r="1817" spans="1:1" x14ac:dyDescent="0.2">
      <c r="A1817" s="36"/>
    </row>
    <row r="1818" spans="1:1" x14ac:dyDescent="0.2">
      <c r="A1818" s="36"/>
    </row>
    <row r="1819" spans="1:1" x14ac:dyDescent="0.2">
      <c r="A1819" s="36"/>
    </row>
    <row r="1820" spans="1:1" x14ac:dyDescent="0.2">
      <c r="A1820" s="36"/>
    </row>
    <row r="1821" spans="1:1" x14ac:dyDescent="0.2">
      <c r="A1821" s="36"/>
    </row>
    <row r="1822" spans="1:1" x14ac:dyDescent="0.2">
      <c r="A1822" s="36"/>
    </row>
    <row r="1823" spans="1:1" x14ac:dyDescent="0.2">
      <c r="A1823" s="36"/>
    </row>
    <row r="1824" spans="1:1" x14ac:dyDescent="0.2">
      <c r="A1824" s="36"/>
    </row>
    <row r="1825" spans="1:1" x14ac:dyDescent="0.2">
      <c r="A1825" s="36"/>
    </row>
    <row r="1826" spans="1:1" x14ac:dyDescent="0.2">
      <c r="A1826" s="36"/>
    </row>
    <row r="1827" spans="1:1" x14ac:dyDescent="0.2">
      <c r="A1827" s="36"/>
    </row>
    <row r="1828" spans="1:1" x14ac:dyDescent="0.2">
      <c r="A1828" s="36"/>
    </row>
    <row r="1829" spans="1:1" x14ac:dyDescent="0.2">
      <c r="A1829" s="36"/>
    </row>
    <row r="1830" spans="1:1" x14ac:dyDescent="0.2">
      <c r="A1830" s="36"/>
    </row>
    <row r="1831" spans="1:1" x14ac:dyDescent="0.2">
      <c r="A1831" s="36"/>
    </row>
    <row r="1832" spans="1:1" x14ac:dyDescent="0.2">
      <c r="A1832" s="36"/>
    </row>
    <row r="1833" spans="1:1" x14ac:dyDescent="0.2">
      <c r="A1833" s="36"/>
    </row>
    <row r="1834" spans="1:1" x14ac:dyDescent="0.2">
      <c r="A1834" s="36"/>
    </row>
    <row r="1835" spans="1:1" x14ac:dyDescent="0.2">
      <c r="A1835" s="36"/>
    </row>
    <row r="1836" spans="1:1" x14ac:dyDescent="0.2">
      <c r="A1836" s="36"/>
    </row>
    <row r="1837" spans="1:1" x14ac:dyDescent="0.2">
      <c r="A1837" s="36"/>
    </row>
    <row r="1838" spans="1:1" x14ac:dyDescent="0.2">
      <c r="A1838" s="36"/>
    </row>
    <row r="1839" spans="1:1" x14ac:dyDescent="0.2">
      <c r="A1839" s="36"/>
    </row>
    <row r="1840" spans="1:1" x14ac:dyDescent="0.2">
      <c r="A1840" s="36"/>
    </row>
    <row r="1841" spans="1:1" x14ac:dyDescent="0.2">
      <c r="A1841" s="36"/>
    </row>
    <row r="1842" spans="1:1" x14ac:dyDescent="0.2">
      <c r="A1842" s="36"/>
    </row>
    <row r="1843" spans="1:1" x14ac:dyDescent="0.2">
      <c r="A1843" s="36"/>
    </row>
    <row r="1844" spans="1:1" x14ac:dyDescent="0.2">
      <c r="A1844" s="36"/>
    </row>
    <row r="1845" spans="1:1" x14ac:dyDescent="0.2">
      <c r="A1845" s="36"/>
    </row>
    <row r="1846" spans="1:1" x14ac:dyDescent="0.2">
      <c r="A1846" s="36"/>
    </row>
    <row r="1847" spans="1:1" x14ac:dyDescent="0.2">
      <c r="A1847" s="36"/>
    </row>
    <row r="1848" spans="1:1" x14ac:dyDescent="0.2">
      <c r="A1848" s="36"/>
    </row>
    <row r="1849" spans="1:1" x14ac:dyDescent="0.2">
      <c r="A1849" s="36"/>
    </row>
    <row r="1850" spans="1:1" x14ac:dyDescent="0.2">
      <c r="A1850" s="36"/>
    </row>
    <row r="1851" spans="1:1" x14ac:dyDescent="0.2">
      <c r="A1851" s="36"/>
    </row>
    <row r="1852" spans="1:1" x14ac:dyDescent="0.2">
      <c r="A1852" s="36"/>
    </row>
    <row r="1853" spans="1:1" x14ac:dyDescent="0.2">
      <c r="A1853" s="36"/>
    </row>
    <row r="1854" spans="1:1" x14ac:dyDescent="0.2">
      <c r="A1854" s="36"/>
    </row>
    <row r="1855" spans="1:1" x14ac:dyDescent="0.2">
      <c r="A1855" s="36"/>
    </row>
    <row r="1856" spans="1:1" x14ac:dyDescent="0.2">
      <c r="A1856" s="36"/>
    </row>
    <row r="1857" spans="1:1" x14ac:dyDescent="0.2">
      <c r="A1857" s="36"/>
    </row>
    <row r="1858" spans="1:1" x14ac:dyDescent="0.2">
      <c r="A1858" s="36"/>
    </row>
    <row r="1859" spans="1:1" x14ac:dyDescent="0.2">
      <c r="A1859" s="36"/>
    </row>
    <row r="1860" spans="1:1" x14ac:dyDescent="0.2">
      <c r="A1860" s="36"/>
    </row>
    <row r="1861" spans="1:1" x14ac:dyDescent="0.2">
      <c r="A1861" s="36"/>
    </row>
    <row r="1862" spans="1:1" x14ac:dyDescent="0.2">
      <c r="A1862" s="36"/>
    </row>
    <row r="1863" spans="1:1" x14ac:dyDescent="0.2">
      <c r="A1863" s="36"/>
    </row>
    <row r="1864" spans="1:1" x14ac:dyDescent="0.2">
      <c r="A1864" s="36"/>
    </row>
    <row r="1865" spans="1:1" x14ac:dyDescent="0.2">
      <c r="A1865" s="36"/>
    </row>
    <row r="1866" spans="1:1" x14ac:dyDescent="0.2">
      <c r="A1866" s="36"/>
    </row>
    <row r="1867" spans="1:1" x14ac:dyDescent="0.2">
      <c r="A1867" s="36"/>
    </row>
    <row r="1868" spans="1:1" x14ac:dyDescent="0.2">
      <c r="A1868" s="36"/>
    </row>
    <row r="1869" spans="1:1" x14ac:dyDescent="0.2">
      <c r="A1869" s="36"/>
    </row>
    <row r="1870" spans="1:1" x14ac:dyDescent="0.2">
      <c r="A1870" s="36"/>
    </row>
    <row r="1871" spans="1:1" x14ac:dyDescent="0.2">
      <c r="A1871" s="36"/>
    </row>
    <row r="1872" spans="1:1" x14ac:dyDescent="0.2">
      <c r="A1872" s="36"/>
    </row>
    <row r="1873" spans="1:1" x14ac:dyDescent="0.2">
      <c r="A1873" s="36"/>
    </row>
    <row r="1874" spans="1:1" x14ac:dyDescent="0.2">
      <c r="A1874" s="36"/>
    </row>
    <row r="1875" spans="1:1" x14ac:dyDescent="0.2">
      <c r="A1875" s="36"/>
    </row>
    <row r="1876" spans="1:1" x14ac:dyDescent="0.2">
      <c r="A1876" s="36"/>
    </row>
    <row r="1877" spans="1:1" x14ac:dyDescent="0.2">
      <c r="A1877" s="36"/>
    </row>
    <row r="1878" spans="1:1" x14ac:dyDescent="0.2">
      <c r="A1878" s="36"/>
    </row>
    <row r="1879" spans="1:1" x14ac:dyDescent="0.2">
      <c r="A1879" s="36"/>
    </row>
    <row r="1880" spans="1:1" x14ac:dyDescent="0.2">
      <c r="A1880" s="36"/>
    </row>
    <row r="1881" spans="1:1" x14ac:dyDescent="0.2">
      <c r="A1881" s="36"/>
    </row>
    <row r="1882" spans="1:1" x14ac:dyDescent="0.2">
      <c r="A1882" s="36"/>
    </row>
    <row r="1883" spans="1:1" x14ac:dyDescent="0.2">
      <c r="A1883" s="36"/>
    </row>
    <row r="1884" spans="1:1" x14ac:dyDescent="0.2">
      <c r="A1884" s="36"/>
    </row>
    <row r="1885" spans="1:1" x14ac:dyDescent="0.2">
      <c r="A1885" s="36"/>
    </row>
    <row r="1886" spans="1:1" x14ac:dyDescent="0.2">
      <c r="A1886" s="36"/>
    </row>
    <row r="1887" spans="1:1" x14ac:dyDescent="0.2">
      <c r="A1887" s="36"/>
    </row>
    <row r="1888" spans="1:1" x14ac:dyDescent="0.2">
      <c r="A1888" s="36"/>
    </row>
    <row r="1889" spans="1:1" x14ac:dyDescent="0.2">
      <c r="A1889" s="36"/>
    </row>
    <row r="1890" spans="1:1" x14ac:dyDescent="0.2">
      <c r="A1890" s="36"/>
    </row>
    <row r="1891" spans="1:1" x14ac:dyDescent="0.2">
      <c r="A1891" s="36"/>
    </row>
    <row r="1892" spans="1:1" x14ac:dyDescent="0.2">
      <c r="A1892" s="36"/>
    </row>
    <row r="1893" spans="1:1" x14ac:dyDescent="0.2">
      <c r="A1893" s="36"/>
    </row>
    <row r="1894" spans="1:1" x14ac:dyDescent="0.2">
      <c r="A1894" s="36"/>
    </row>
    <row r="1895" spans="1:1" x14ac:dyDescent="0.2">
      <c r="A1895" s="36"/>
    </row>
    <row r="1896" spans="1:1" x14ac:dyDescent="0.2">
      <c r="A1896" s="36"/>
    </row>
    <row r="1897" spans="1:1" x14ac:dyDescent="0.2">
      <c r="A1897" s="36"/>
    </row>
    <row r="1898" spans="1:1" x14ac:dyDescent="0.2">
      <c r="A1898" s="36"/>
    </row>
    <row r="1899" spans="1:1" x14ac:dyDescent="0.2">
      <c r="A1899" s="36"/>
    </row>
    <row r="1900" spans="1:1" x14ac:dyDescent="0.2">
      <c r="A1900" s="36"/>
    </row>
    <row r="1901" spans="1:1" x14ac:dyDescent="0.2">
      <c r="A1901" s="36"/>
    </row>
    <row r="1902" spans="1:1" x14ac:dyDescent="0.2">
      <c r="A1902" s="36"/>
    </row>
    <row r="1903" spans="1:1" x14ac:dyDescent="0.2">
      <c r="A1903" s="36"/>
    </row>
    <row r="1904" spans="1:1" x14ac:dyDescent="0.2">
      <c r="A1904" s="36"/>
    </row>
    <row r="1905" spans="1:1" x14ac:dyDescent="0.2">
      <c r="A1905" s="36"/>
    </row>
    <row r="1906" spans="1:1" x14ac:dyDescent="0.2">
      <c r="A1906" s="36"/>
    </row>
    <row r="1907" spans="1:1" x14ac:dyDescent="0.2">
      <c r="A1907" s="36"/>
    </row>
    <row r="1908" spans="1:1" x14ac:dyDescent="0.2">
      <c r="A1908" s="36"/>
    </row>
    <row r="1909" spans="1:1" x14ac:dyDescent="0.2">
      <c r="A1909" s="36"/>
    </row>
    <row r="1910" spans="1:1" x14ac:dyDescent="0.2">
      <c r="A1910" s="36"/>
    </row>
    <row r="1911" spans="1:1" x14ac:dyDescent="0.2">
      <c r="A1911" s="36"/>
    </row>
    <row r="1912" spans="1:1" x14ac:dyDescent="0.2">
      <c r="A1912" s="36"/>
    </row>
    <row r="1913" spans="1:1" x14ac:dyDescent="0.2">
      <c r="A1913" s="36"/>
    </row>
    <row r="1914" spans="1:1" x14ac:dyDescent="0.2">
      <c r="A1914" s="36"/>
    </row>
    <row r="1915" spans="1:1" x14ac:dyDescent="0.2">
      <c r="A1915" s="36"/>
    </row>
    <row r="1916" spans="1:1" x14ac:dyDescent="0.2">
      <c r="A1916" s="36"/>
    </row>
    <row r="1917" spans="1:1" x14ac:dyDescent="0.2">
      <c r="A1917" s="36"/>
    </row>
    <row r="1918" spans="1:1" x14ac:dyDescent="0.2">
      <c r="A1918" s="36"/>
    </row>
    <row r="1919" spans="1:1" x14ac:dyDescent="0.2">
      <c r="A1919" s="36"/>
    </row>
    <row r="1920" spans="1:1" x14ac:dyDescent="0.2">
      <c r="A1920" s="36"/>
    </row>
    <row r="1921" spans="1:1" x14ac:dyDescent="0.2">
      <c r="A1921" s="36"/>
    </row>
    <row r="1922" spans="1:1" x14ac:dyDescent="0.2">
      <c r="A1922" s="36"/>
    </row>
    <row r="1923" spans="1:1" x14ac:dyDescent="0.2">
      <c r="A1923" s="36"/>
    </row>
    <row r="1924" spans="1:1" x14ac:dyDescent="0.2">
      <c r="A1924" s="36"/>
    </row>
    <row r="1925" spans="1:1" x14ac:dyDescent="0.2">
      <c r="A1925" s="36"/>
    </row>
    <row r="1926" spans="1:1" x14ac:dyDescent="0.2">
      <c r="A1926" s="36"/>
    </row>
    <row r="1927" spans="1:1" x14ac:dyDescent="0.2">
      <c r="A1927" s="36"/>
    </row>
    <row r="1928" spans="1:1" x14ac:dyDescent="0.2">
      <c r="A1928" s="36"/>
    </row>
    <row r="1929" spans="1:1" x14ac:dyDescent="0.2">
      <c r="A1929" s="36"/>
    </row>
    <row r="1930" spans="1:1" x14ac:dyDescent="0.2">
      <c r="A1930" s="36"/>
    </row>
    <row r="1931" spans="1:1" x14ac:dyDescent="0.2">
      <c r="A1931" s="36"/>
    </row>
    <row r="1932" spans="1:1" x14ac:dyDescent="0.2">
      <c r="A1932" s="36"/>
    </row>
    <row r="1933" spans="1:1" x14ac:dyDescent="0.2">
      <c r="A1933" s="36"/>
    </row>
    <row r="1934" spans="1:1" x14ac:dyDescent="0.2">
      <c r="A1934" s="36"/>
    </row>
    <row r="1935" spans="1:1" x14ac:dyDescent="0.2">
      <c r="A1935" s="36"/>
    </row>
    <row r="1936" spans="1:1" x14ac:dyDescent="0.2">
      <c r="A1936" s="36"/>
    </row>
    <row r="1937" spans="1:1" x14ac:dyDescent="0.2">
      <c r="A1937" s="36"/>
    </row>
    <row r="1938" spans="1:1" x14ac:dyDescent="0.2">
      <c r="A1938" s="36"/>
    </row>
    <row r="1939" spans="1:1" x14ac:dyDescent="0.2">
      <c r="A1939" s="36"/>
    </row>
    <row r="1940" spans="1:1" x14ac:dyDescent="0.2">
      <c r="A1940" s="36"/>
    </row>
    <row r="1941" spans="1:1" x14ac:dyDescent="0.2">
      <c r="A1941" s="36"/>
    </row>
    <row r="1942" spans="1:1" x14ac:dyDescent="0.2">
      <c r="A1942" s="36"/>
    </row>
    <row r="1943" spans="1:1" x14ac:dyDescent="0.2">
      <c r="A1943" s="36"/>
    </row>
    <row r="1944" spans="1:1" x14ac:dyDescent="0.2">
      <c r="A1944" s="36"/>
    </row>
    <row r="1945" spans="1:1" x14ac:dyDescent="0.2">
      <c r="A1945" s="36"/>
    </row>
    <row r="1946" spans="1:1" x14ac:dyDescent="0.2">
      <c r="A1946" s="36"/>
    </row>
    <row r="1947" spans="1:1" x14ac:dyDescent="0.2">
      <c r="A1947" s="36"/>
    </row>
    <row r="1948" spans="1:1" x14ac:dyDescent="0.2">
      <c r="A1948" s="36"/>
    </row>
    <row r="1949" spans="1:1" x14ac:dyDescent="0.2">
      <c r="A1949" s="36"/>
    </row>
    <row r="1950" spans="1:1" x14ac:dyDescent="0.2">
      <c r="A1950" s="36"/>
    </row>
    <row r="1951" spans="1:1" x14ac:dyDescent="0.2">
      <c r="A1951" s="36"/>
    </row>
    <row r="1952" spans="1:1" x14ac:dyDescent="0.2">
      <c r="A1952" s="36"/>
    </row>
    <row r="1953" spans="1:1" x14ac:dyDescent="0.2">
      <c r="A1953" s="36"/>
    </row>
    <row r="1954" spans="1:1" x14ac:dyDescent="0.2">
      <c r="A1954" s="36"/>
    </row>
    <row r="1955" spans="1:1" x14ac:dyDescent="0.2">
      <c r="A1955" s="36"/>
    </row>
    <row r="1956" spans="1:1" x14ac:dyDescent="0.2">
      <c r="A1956" s="36"/>
    </row>
    <row r="1957" spans="1:1" x14ac:dyDescent="0.2">
      <c r="A1957" s="36"/>
    </row>
    <row r="1958" spans="1:1" x14ac:dyDescent="0.2">
      <c r="A1958" s="36"/>
    </row>
    <row r="1959" spans="1:1" x14ac:dyDescent="0.2">
      <c r="A1959" s="36"/>
    </row>
    <row r="1960" spans="1:1" x14ac:dyDescent="0.2">
      <c r="A1960" s="36"/>
    </row>
    <row r="1961" spans="1:1" x14ac:dyDescent="0.2">
      <c r="A1961" s="36"/>
    </row>
    <row r="1962" spans="1:1" x14ac:dyDescent="0.2">
      <c r="A1962" s="36"/>
    </row>
    <row r="1963" spans="1:1" x14ac:dyDescent="0.2">
      <c r="A1963" s="36"/>
    </row>
    <row r="1964" spans="1:1" x14ac:dyDescent="0.2">
      <c r="A1964" s="36"/>
    </row>
    <row r="1965" spans="1:1" x14ac:dyDescent="0.2">
      <c r="A1965" s="36"/>
    </row>
    <row r="1966" spans="1:1" x14ac:dyDescent="0.2">
      <c r="A1966" s="36"/>
    </row>
    <row r="1967" spans="1:1" x14ac:dyDescent="0.2">
      <c r="A1967" s="36"/>
    </row>
    <row r="1968" spans="1:1" x14ac:dyDescent="0.2">
      <c r="A1968" s="36"/>
    </row>
    <row r="1969" spans="1:1" x14ac:dyDescent="0.2">
      <c r="A1969" s="36"/>
    </row>
    <row r="1970" spans="1:1" x14ac:dyDescent="0.2">
      <c r="A1970" s="36"/>
    </row>
    <row r="1971" spans="1:1" x14ac:dyDescent="0.2">
      <c r="A1971" s="36"/>
    </row>
    <row r="1972" spans="1:1" x14ac:dyDescent="0.2">
      <c r="A1972" s="36"/>
    </row>
    <row r="1973" spans="1:1" x14ac:dyDescent="0.2">
      <c r="A1973" s="36"/>
    </row>
    <row r="1974" spans="1:1" x14ac:dyDescent="0.2">
      <c r="A1974" s="36"/>
    </row>
    <row r="1975" spans="1:1" x14ac:dyDescent="0.2">
      <c r="A1975" s="36"/>
    </row>
    <row r="1976" spans="1:1" x14ac:dyDescent="0.2">
      <c r="A1976" s="36"/>
    </row>
    <row r="1977" spans="1:1" x14ac:dyDescent="0.2">
      <c r="A1977" s="36"/>
    </row>
    <row r="1978" spans="1:1" x14ac:dyDescent="0.2">
      <c r="A1978" s="36"/>
    </row>
    <row r="1979" spans="1:1" x14ac:dyDescent="0.2">
      <c r="A1979" s="36"/>
    </row>
    <row r="1980" spans="1:1" x14ac:dyDescent="0.2">
      <c r="A1980" s="36"/>
    </row>
    <row r="1981" spans="1:1" x14ac:dyDescent="0.2">
      <c r="A1981" s="36"/>
    </row>
    <row r="1982" spans="1:1" x14ac:dyDescent="0.2">
      <c r="A1982" s="36"/>
    </row>
    <row r="1983" spans="1:1" x14ac:dyDescent="0.2">
      <c r="A1983" s="36"/>
    </row>
    <row r="1984" spans="1:1" x14ac:dyDescent="0.2">
      <c r="A1984" s="36"/>
    </row>
    <row r="1985" spans="1:1" x14ac:dyDescent="0.2">
      <c r="A1985" s="36"/>
    </row>
    <row r="1986" spans="1:1" x14ac:dyDescent="0.2">
      <c r="A1986" s="36"/>
    </row>
    <row r="1987" spans="1:1" x14ac:dyDescent="0.2">
      <c r="A1987" s="36"/>
    </row>
    <row r="1988" spans="1:1" x14ac:dyDescent="0.2">
      <c r="A1988" s="36"/>
    </row>
    <row r="1989" spans="1:1" x14ac:dyDescent="0.2">
      <c r="A1989" s="36"/>
    </row>
    <row r="1990" spans="1:1" x14ac:dyDescent="0.2">
      <c r="A1990" s="36"/>
    </row>
    <row r="1991" spans="1:1" x14ac:dyDescent="0.2">
      <c r="A1991" s="36"/>
    </row>
    <row r="1992" spans="1:1" x14ac:dyDescent="0.2">
      <c r="A1992" s="36"/>
    </row>
    <row r="1993" spans="1:1" x14ac:dyDescent="0.2">
      <c r="A1993" s="36"/>
    </row>
    <row r="1994" spans="1:1" x14ac:dyDescent="0.2">
      <c r="A1994" s="36"/>
    </row>
    <row r="1995" spans="1:1" x14ac:dyDescent="0.2">
      <c r="A1995" s="36"/>
    </row>
    <row r="1996" spans="1:1" x14ac:dyDescent="0.2">
      <c r="A1996" s="36"/>
    </row>
    <row r="1997" spans="1:1" x14ac:dyDescent="0.2">
      <c r="A1997" s="36"/>
    </row>
    <row r="1998" spans="1:1" x14ac:dyDescent="0.2">
      <c r="A1998" s="36"/>
    </row>
    <row r="1999" spans="1:1" x14ac:dyDescent="0.2">
      <c r="A1999" s="36"/>
    </row>
    <row r="2000" spans="1:1" x14ac:dyDescent="0.2">
      <c r="A2000" s="36"/>
    </row>
    <row r="2001" spans="1:1" x14ac:dyDescent="0.2">
      <c r="A2001" s="36"/>
    </row>
    <row r="2002" spans="1:1" x14ac:dyDescent="0.2">
      <c r="A2002" s="36"/>
    </row>
    <row r="2003" spans="1:1" x14ac:dyDescent="0.2">
      <c r="A2003" s="36"/>
    </row>
    <row r="2004" spans="1:1" x14ac:dyDescent="0.2">
      <c r="A2004" s="36"/>
    </row>
    <row r="2005" spans="1:1" x14ac:dyDescent="0.2">
      <c r="A2005" s="36"/>
    </row>
    <row r="2006" spans="1:1" x14ac:dyDescent="0.2">
      <c r="A2006" s="36"/>
    </row>
    <row r="2007" spans="1:1" x14ac:dyDescent="0.2">
      <c r="A2007" s="36"/>
    </row>
    <row r="2008" spans="1:1" x14ac:dyDescent="0.2">
      <c r="A2008" s="36"/>
    </row>
    <row r="2009" spans="1:1" x14ac:dyDescent="0.2">
      <c r="A2009" s="36"/>
    </row>
    <row r="2010" spans="1:1" x14ac:dyDescent="0.2">
      <c r="A2010" s="36"/>
    </row>
    <row r="2011" spans="1:1" x14ac:dyDescent="0.2">
      <c r="A2011" s="36"/>
    </row>
    <row r="2012" spans="1:1" x14ac:dyDescent="0.2">
      <c r="A2012" s="36"/>
    </row>
    <row r="2013" spans="1:1" x14ac:dyDescent="0.2">
      <c r="A2013" s="36"/>
    </row>
    <row r="2014" spans="1:1" x14ac:dyDescent="0.2">
      <c r="A2014" s="36"/>
    </row>
    <row r="2015" spans="1:1" x14ac:dyDescent="0.2">
      <c r="A2015" s="36"/>
    </row>
    <row r="2016" spans="1:1" x14ac:dyDescent="0.2">
      <c r="A2016" s="36"/>
    </row>
    <row r="2017" spans="1:1" x14ac:dyDescent="0.2">
      <c r="A2017" s="36"/>
    </row>
    <row r="2018" spans="1:1" x14ac:dyDescent="0.2">
      <c r="A2018" s="36"/>
    </row>
    <row r="2019" spans="1:1" x14ac:dyDescent="0.2">
      <c r="A2019" s="36"/>
    </row>
    <row r="2020" spans="1:1" x14ac:dyDescent="0.2">
      <c r="A2020" s="36"/>
    </row>
    <row r="2021" spans="1:1" x14ac:dyDescent="0.2">
      <c r="A2021" s="36"/>
    </row>
    <row r="2022" spans="1:1" x14ac:dyDescent="0.2">
      <c r="A2022" s="36"/>
    </row>
    <row r="2023" spans="1:1" x14ac:dyDescent="0.2">
      <c r="A2023" s="36"/>
    </row>
    <row r="2024" spans="1:1" x14ac:dyDescent="0.2">
      <c r="A2024" s="36"/>
    </row>
    <row r="2025" spans="1:1" x14ac:dyDescent="0.2">
      <c r="A2025" s="36"/>
    </row>
    <row r="2026" spans="1:1" x14ac:dyDescent="0.2">
      <c r="A2026" s="36"/>
    </row>
    <row r="2027" spans="1:1" x14ac:dyDescent="0.2">
      <c r="A2027" s="36"/>
    </row>
    <row r="2028" spans="1:1" x14ac:dyDescent="0.2">
      <c r="A2028" s="36"/>
    </row>
    <row r="2029" spans="1:1" x14ac:dyDescent="0.2">
      <c r="A2029" s="36"/>
    </row>
    <row r="2030" spans="1:1" x14ac:dyDescent="0.2">
      <c r="A2030" s="36"/>
    </row>
    <row r="2031" spans="1:1" x14ac:dyDescent="0.2">
      <c r="A2031" s="36"/>
    </row>
    <row r="2032" spans="1:1" x14ac:dyDescent="0.2">
      <c r="A2032" s="36"/>
    </row>
    <row r="2033" spans="1:1" x14ac:dyDescent="0.2">
      <c r="A2033" s="36"/>
    </row>
    <row r="2034" spans="1:1" x14ac:dyDescent="0.2">
      <c r="A2034" s="36"/>
    </row>
    <row r="2035" spans="1:1" x14ac:dyDescent="0.2">
      <c r="A2035" s="36"/>
    </row>
    <row r="2036" spans="1:1" x14ac:dyDescent="0.2">
      <c r="A2036" s="36"/>
    </row>
    <row r="2037" spans="1:1" x14ac:dyDescent="0.2">
      <c r="A2037" s="36"/>
    </row>
    <row r="2038" spans="1:1" x14ac:dyDescent="0.2">
      <c r="A2038" s="36"/>
    </row>
    <row r="2039" spans="1:1" x14ac:dyDescent="0.2">
      <c r="A2039" s="36"/>
    </row>
    <row r="2040" spans="1:1" x14ac:dyDescent="0.2">
      <c r="A2040" s="36"/>
    </row>
    <row r="2041" spans="1:1" x14ac:dyDescent="0.2">
      <c r="A2041" s="36"/>
    </row>
    <row r="2042" spans="1:1" x14ac:dyDescent="0.2">
      <c r="A2042" s="36"/>
    </row>
    <row r="2043" spans="1:1" x14ac:dyDescent="0.2">
      <c r="A2043" s="36"/>
    </row>
    <row r="2044" spans="1:1" x14ac:dyDescent="0.2">
      <c r="A2044" s="36"/>
    </row>
    <row r="2045" spans="1:1" x14ac:dyDescent="0.2">
      <c r="A2045" s="36"/>
    </row>
    <row r="2046" spans="1:1" x14ac:dyDescent="0.2">
      <c r="A2046" s="36"/>
    </row>
    <row r="2047" spans="1:1" x14ac:dyDescent="0.2">
      <c r="A2047" s="36"/>
    </row>
    <row r="2048" spans="1:1" x14ac:dyDescent="0.2">
      <c r="A2048" s="36"/>
    </row>
    <row r="2049" spans="1:1" x14ac:dyDescent="0.2">
      <c r="A2049" s="36"/>
    </row>
    <row r="2050" spans="1:1" x14ac:dyDescent="0.2">
      <c r="A2050" s="36"/>
    </row>
    <row r="2051" spans="1:1" x14ac:dyDescent="0.2">
      <c r="A2051" s="36"/>
    </row>
    <row r="2052" spans="1:1" x14ac:dyDescent="0.2">
      <c r="A2052" s="36"/>
    </row>
    <row r="2053" spans="1:1" x14ac:dyDescent="0.2">
      <c r="A2053" s="36"/>
    </row>
    <row r="2054" spans="1:1" x14ac:dyDescent="0.2">
      <c r="A2054" s="36"/>
    </row>
    <row r="2055" spans="1:1" x14ac:dyDescent="0.2">
      <c r="A2055" s="36"/>
    </row>
    <row r="2056" spans="1:1" x14ac:dyDescent="0.2">
      <c r="A2056" s="36"/>
    </row>
    <row r="2057" spans="1:1" x14ac:dyDescent="0.2">
      <c r="A2057" s="36"/>
    </row>
    <row r="2058" spans="1:1" x14ac:dyDescent="0.2">
      <c r="A2058" s="36"/>
    </row>
    <row r="2059" spans="1:1" x14ac:dyDescent="0.2">
      <c r="A2059" s="36"/>
    </row>
    <row r="2060" spans="1:1" x14ac:dyDescent="0.2">
      <c r="A2060" s="36"/>
    </row>
    <row r="2061" spans="1:1" x14ac:dyDescent="0.2">
      <c r="A2061" s="36"/>
    </row>
    <row r="2062" spans="1:1" x14ac:dyDescent="0.2">
      <c r="A2062" s="36"/>
    </row>
    <row r="2063" spans="1:1" x14ac:dyDescent="0.2">
      <c r="A2063" s="36"/>
    </row>
    <row r="2064" spans="1:1" x14ac:dyDescent="0.2">
      <c r="A2064" s="36"/>
    </row>
    <row r="2065" spans="1:1" x14ac:dyDescent="0.2">
      <c r="A2065" s="36"/>
    </row>
    <row r="2066" spans="1:1" x14ac:dyDescent="0.2">
      <c r="A2066" s="36"/>
    </row>
    <row r="2067" spans="1:1" x14ac:dyDescent="0.2">
      <c r="A2067" s="36"/>
    </row>
    <row r="2068" spans="1:1" x14ac:dyDescent="0.2">
      <c r="A2068" s="36"/>
    </row>
    <row r="2069" spans="1:1" x14ac:dyDescent="0.2">
      <c r="A2069" s="36"/>
    </row>
    <row r="2070" spans="1:1" x14ac:dyDescent="0.2">
      <c r="A2070" s="36"/>
    </row>
    <row r="2071" spans="1:1" x14ac:dyDescent="0.2">
      <c r="A2071" s="36"/>
    </row>
    <row r="2072" spans="1:1" x14ac:dyDescent="0.2">
      <c r="A2072" s="36"/>
    </row>
    <row r="2073" spans="1:1" x14ac:dyDescent="0.2">
      <c r="A2073" s="36"/>
    </row>
    <row r="2074" spans="1:1" x14ac:dyDescent="0.2">
      <c r="A2074" s="36"/>
    </row>
    <row r="2075" spans="1:1" x14ac:dyDescent="0.2">
      <c r="A2075" s="36"/>
    </row>
    <row r="2076" spans="1:1" x14ac:dyDescent="0.2">
      <c r="A2076" s="36"/>
    </row>
    <row r="2077" spans="1:1" x14ac:dyDescent="0.2">
      <c r="A2077" s="36"/>
    </row>
    <row r="2078" spans="1:1" x14ac:dyDescent="0.2">
      <c r="A2078" s="36"/>
    </row>
    <row r="2079" spans="1:1" x14ac:dyDescent="0.2">
      <c r="A2079" s="36"/>
    </row>
    <row r="2080" spans="1:1" x14ac:dyDescent="0.2">
      <c r="A2080" s="36"/>
    </row>
    <row r="2081" spans="1:1" x14ac:dyDescent="0.2">
      <c r="A2081" s="36"/>
    </row>
    <row r="2082" spans="1:1" x14ac:dyDescent="0.2">
      <c r="A2082" s="36"/>
    </row>
    <row r="2083" spans="1:1" x14ac:dyDescent="0.2">
      <c r="A2083" s="36"/>
    </row>
    <row r="2084" spans="1:1" x14ac:dyDescent="0.2">
      <c r="A2084" s="36"/>
    </row>
    <row r="2085" spans="1:1" x14ac:dyDescent="0.2">
      <c r="A2085" s="36"/>
    </row>
    <row r="2086" spans="1:1" x14ac:dyDescent="0.2">
      <c r="A2086" s="36"/>
    </row>
    <row r="2087" spans="1:1" x14ac:dyDescent="0.2">
      <c r="A2087" s="36"/>
    </row>
    <row r="2088" spans="1:1" x14ac:dyDescent="0.2">
      <c r="A2088" s="36"/>
    </row>
    <row r="2089" spans="1:1" x14ac:dyDescent="0.2">
      <c r="A2089" s="36"/>
    </row>
    <row r="2090" spans="1:1" x14ac:dyDescent="0.2">
      <c r="A2090" s="36"/>
    </row>
    <row r="2091" spans="1:1" x14ac:dyDescent="0.2">
      <c r="A2091" s="36"/>
    </row>
    <row r="2092" spans="1:1" x14ac:dyDescent="0.2">
      <c r="A2092" s="36"/>
    </row>
    <row r="2093" spans="1:1" x14ac:dyDescent="0.2">
      <c r="A2093" s="36"/>
    </row>
    <row r="2094" spans="1:1" x14ac:dyDescent="0.2">
      <c r="A2094" s="36"/>
    </row>
    <row r="2095" spans="1:1" x14ac:dyDescent="0.2">
      <c r="A2095" s="36"/>
    </row>
    <row r="2096" spans="1:1" x14ac:dyDescent="0.2">
      <c r="A2096" s="36"/>
    </row>
    <row r="2097" spans="1:1" x14ac:dyDescent="0.2">
      <c r="A2097" s="36"/>
    </row>
    <row r="2098" spans="1:1" x14ac:dyDescent="0.2">
      <c r="A2098" s="36"/>
    </row>
    <row r="2099" spans="1:1" x14ac:dyDescent="0.2">
      <c r="A2099" s="36"/>
    </row>
    <row r="2100" spans="1:1" x14ac:dyDescent="0.2">
      <c r="A2100" s="36"/>
    </row>
    <row r="2101" spans="1:1" x14ac:dyDescent="0.2">
      <c r="A2101" s="36"/>
    </row>
    <row r="2102" spans="1:1" x14ac:dyDescent="0.2">
      <c r="A2102" s="36"/>
    </row>
    <row r="2103" spans="1:1" x14ac:dyDescent="0.2">
      <c r="A2103" s="36"/>
    </row>
    <row r="2104" spans="1:1" x14ac:dyDescent="0.2">
      <c r="A2104" s="36"/>
    </row>
    <row r="2105" spans="1:1" x14ac:dyDescent="0.2">
      <c r="A2105" s="36"/>
    </row>
    <row r="2106" spans="1:1" x14ac:dyDescent="0.2">
      <c r="A2106" s="36"/>
    </row>
    <row r="2107" spans="1:1" x14ac:dyDescent="0.2">
      <c r="A2107" s="36"/>
    </row>
    <row r="2108" spans="1:1" x14ac:dyDescent="0.2">
      <c r="A2108" s="36"/>
    </row>
    <row r="2109" spans="1:1" x14ac:dyDescent="0.2">
      <c r="A2109" s="36"/>
    </row>
    <row r="2110" spans="1:1" x14ac:dyDescent="0.2">
      <c r="A2110" s="36"/>
    </row>
    <row r="2111" spans="1:1" x14ac:dyDescent="0.2">
      <c r="A2111" s="36"/>
    </row>
    <row r="2112" spans="1:1" x14ac:dyDescent="0.2">
      <c r="A2112" s="36"/>
    </row>
    <row r="2113" spans="1:1" x14ac:dyDescent="0.2">
      <c r="A2113" s="36"/>
    </row>
    <row r="2114" spans="1:1" x14ac:dyDescent="0.2">
      <c r="A2114" s="36"/>
    </row>
    <row r="2115" spans="1:1" x14ac:dyDescent="0.2">
      <c r="A2115" s="36"/>
    </row>
    <row r="2116" spans="1:1" x14ac:dyDescent="0.2">
      <c r="A2116" s="36"/>
    </row>
    <row r="2117" spans="1:1" x14ac:dyDescent="0.2">
      <c r="A2117" s="36"/>
    </row>
    <row r="2118" spans="1:1" x14ac:dyDescent="0.2">
      <c r="A2118" s="36"/>
    </row>
    <row r="2119" spans="1:1" x14ac:dyDescent="0.2">
      <c r="A2119" s="36"/>
    </row>
    <row r="2120" spans="1:1" x14ac:dyDescent="0.2">
      <c r="A2120" s="36"/>
    </row>
    <row r="2121" spans="1:1" x14ac:dyDescent="0.2">
      <c r="A2121" s="36"/>
    </row>
    <row r="2122" spans="1:1" x14ac:dyDescent="0.2">
      <c r="A2122" s="36"/>
    </row>
    <row r="2123" spans="1:1" x14ac:dyDescent="0.2">
      <c r="A2123" s="36"/>
    </row>
    <row r="2124" spans="1:1" x14ac:dyDescent="0.2">
      <c r="A2124" s="36"/>
    </row>
    <row r="2125" spans="1:1" x14ac:dyDescent="0.2">
      <c r="A2125" s="36"/>
    </row>
    <row r="2126" spans="1:1" x14ac:dyDescent="0.2">
      <c r="A2126" s="36"/>
    </row>
    <row r="2127" spans="1:1" x14ac:dyDescent="0.2">
      <c r="A2127" s="36"/>
    </row>
    <row r="2128" spans="1:1" x14ac:dyDescent="0.2">
      <c r="A2128" s="36"/>
    </row>
    <row r="2129" spans="1:1" x14ac:dyDescent="0.2">
      <c r="A2129" s="36"/>
    </row>
    <row r="2130" spans="1:1" x14ac:dyDescent="0.2">
      <c r="A2130" s="36"/>
    </row>
    <row r="2131" spans="1:1" x14ac:dyDescent="0.2">
      <c r="A2131" s="36"/>
    </row>
    <row r="2132" spans="1:1" x14ac:dyDescent="0.2">
      <c r="A2132" s="36"/>
    </row>
    <row r="2133" spans="1:1" x14ac:dyDescent="0.2">
      <c r="A2133" s="36"/>
    </row>
    <row r="2134" spans="1:1" x14ac:dyDescent="0.2">
      <c r="A2134" s="36"/>
    </row>
    <row r="2135" spans="1:1" x14ac:dyDescent="0.2">
      <c r="A2135" s="36"/>
    </row>
    <row r="2136" spans="1:1" x14ac:dyDescent="0.2">
      <c r="A2136" s="36"/>
    </row>
    <row r="2137" spans="1:1" x14ac:dyDescent="0.2">
      <c r="A2137" s="36"/>
    </row>
    <row r="2138" spans="1:1" x14ac:dyDescent="0.2">
      <c r="A2138" s="36"/>
    </row>
    <row r="2139" spans="1:1" x14ac:dyDescent="0.2">
      <c r="A2139" s="36"/>
    </row>
    <row r="2140" spans="1:1" x14ac:dyDescent="0.2">
      <c r="A2140" s="36"/>
    </row>
    <row r="2141" spans="1:1" x14ac:dyDescent="0.2">
      <c r="A2141" s="36"/>
    </row>
    <row r="2142" spans="1:1" x14ac:dyDescent="0.2">
      <c r="A2142" s="36"/>
    </row>
    <row r="2143" spans="1:1" x14ac:dyDescent="0.2">
      <c r="A2143" s="36"/>
    </row>
    <row r="2144" spans="1:1" x14ac:dyDescent="0.2">
      <c r="A2144" s="36"/>
    </row>
    <row r="2145" spans="1:1" x14ac:dyDescent="0.2">
      <c r="A2145" s="36"/>
    </row>
    <row r="2146" spans="1:1" x14ac:dyDescent="0.2">
      <c r="A2146" s="36"/>
    </row>
    <row r="2147" spans="1:1" x14ac:dyDescent="0.2">
      <c r="A2147" s="36"/>
    </row>
    <row r="2148" spans="1:1" x14ac:dyDescent="0.2">
      <c r="A2148" s="36"/>
    </row>
    <row r="2149" spans="1:1" x14ac:dyDescent="0.2">
      <c r="A2149" s="36"/>
    </row>
    <row r="2150" spans="1:1" x14ac:dyDescent="0.2">
      <c r="A2150" s="36"/>
    </row>
    <row r="2151" spans="1:1" x14ac:dyDescent="0.2">
      <c r="A2151" s="36"/>
    </row>
    <row r="2152" spans="1:1" x14ac:dyDescent="0.2">
      <c r="A2152" s="36"/>
    </row>
    <row r="2153" spans="1:1" x14ac:dyDescent="0.2">
      <c r="A2153" s="36"/>
    </row>
    <row r="2154" spans="1:1" x14ac:dyDescent="0.2">
      <c r="A2154" s="36"/>
    </row>
    <row r="2155" spans="1:1" x14ac:dyDescent="0.2">
      <c r="A2155" s="36"/>
    </row>
    <row r="2156" spans="1:1" x14ac:dyDescent="0.2">
      <c r="A2156" s="36"/>
    </row>
    <row r="2157" spans="1:1" x14ac:dyDescent="0.2">
      <c r="A2157" s="36"/>
    </row>
    <row r="2158" spans="1:1" x14ac:dyDescent="0.2">
      <c r="A2158" s="36"/>
    </row>
    <row r="2159" spans="1:1" x14ac:dyDescent="0.2">
      <c r="A2159" s="36"/>
    </row>
    <row r="2160" spans="1:1" x14ac:dyDescent="0.2">
      <c r="A2160" s="36"/>
    </row>
    <row r="2161" spans="1:1" x14ac:dyDescent="0.2">
      <c r="A2161" s="36"/>
    </row>
    <row r="2162" spans="1:1" x14ac:dyDescent="0.2">
      <c r="A2162" s="36"/>
    </row>
    <row r="2163" spans="1:1" x14ac:dyDescent="0.2">
      <c r="A2163" s="36"/>
    </row>
    <row r="2164" spans="1:1" x14ac:dyDescent="0.2">
      <c r="A2164" s="36"/>
    </row>
    <row r="2165" spans="1:1" x14ac:dyDescent="0.2">
      <c r="A2165" s="36"/>
    </row>
    <row r="2166" spans="1:1" x14ac:dyDescent="0.2">
      <c r="A2166" s="36"/>
    </row>
    <row r="2167" spans="1:1" x14ac:dyDescent="0.2">
      <c r="A2167" s="36"/>
    </row>
    <row r="2168" spans="1:1" x14ac:dyDescent="0.2">
      <c r="A2168" s="36"/>
    </row>
    <row r="2169" spans="1:1" x14ac:dyDescent="0.2">
      <c r="A2169" s="36"/>
    </row>
    <row r="2170" spans="1:1" x14ac:dyDescent="0.2">
      <c r="A2170" s="36"/>
    </row>
    <row r="2171" spans="1:1" x14ac:dyDescent="0.2">
      <c r="A2171" s="36"/>
    </row>
    <row r="2172" spans="1:1" x14ac:dyDescent="0.2">
      <c r="A2172" s="36"/>
    </row>
    <row r="2173" spans="1:1" x14ac:dyDescent="0.2">
      <c r="A2173" s="36"/>
    </row>
    <row r="2174" spans="1:1" x14ac:dyDescent="0.2">
      <c r="A2174" s="36"/>
    </row>
    <row r="2175" spans="1:1" x14ac:dyDescent="0.2">
      <c r="A2175" s="36"/>
    </row>
    <row r="2176" spans="1:1" x14ac:dyDescent="0.2">
      <c r="A2176" s="36"/>
    </row>
    <row r="2177" spans="1:1" x14ac:dyDescent="0.2">
      <c r="A2177" s="36"/>
    </row>
    <row r="2178" spans="1:1" x14ac:dyDescent="0.2">
      <c r="A2178" s="36"/>
    </row>
    <row r="2179" spans="1:1" x14ac:dyDescent="0.2">
      <c r="A2179" s="36"/>
    </row>
    <row r="2180" spans="1:1" x14ac:dyDescent="0.2">
      <c r="A2180" s="36"/>
    </row>
    <row r="2181" spans="1:1" x14ac:dyDescent="0.2">
      <c r="A2181" s="36"/>
    </row>
    <row r="2182" spans="1:1" x14ac:dyDescent="0.2">
      <c r="A2182" s="36"/>
    </row>
    <row r="2183" spans="1:1" x14ac:dyDescent="0.2">
      <c r="A2183" s="36"/>
    </row>
    <row r="2184" spans="1:1" x14ac:dyDescent="0.2">
      <c r="A2184" s="36"/>
    </row>
    <row r="2185" spans="1:1" x14ac:dyDescent="0.2">
      <c r="A2185" s="36"/>
    </row>
    <row r="2186" spans="1:1" x14ac:dyDescent="0.2">
      <c r="A2186" s="36"/>
    </row>
    <row r="2187" spans="1:1" x14ac:dyDescent="0.2">
      <c r="A2187" s="36"/>
    </row>
    <row r="2188" spans="1:1" x14ac:dyDescent="0.2">
      <c r="A2188" s="36"/>
    </row>
    <row r="2189" spans="1:1" x14ac:dyDescent="0.2">
      <c r="A2189" s="36"/>
    </row>
    <row r="2190" spans="1:1" x14ac:dyDescent="0.2">
      <c r="A2190" s="36"/>
    </row>
    <row r="2191" spans="1:1" x14ac:dyDescent="0.2">
      <c r="A2191" s="36"/>
    </row>
    <row r="2192" spans="1:1" x14ac:dyDescent="0.2">
      <c r="A2192" s="36"/>
    </row>
    <row r="2193" spans="1:1" x14ac:dyDescent="0.2">
      <c r="A2193" s="36"/>
    </row>
    <row r="2194" spans="1:1" x14ac:dyDescent="0.2">
      <c r="A2194" s="36"/>
    </row>
    <row r="2195" spans="1:1" x14ac:dyDescent="0.2">
      <c r="A2195" s="36"/>
    </row>
    <row r="2196" spans="1:1" x14ac:dyDescent="0.2">
      <c r="A2196" s="36"/>
    </row>
    <row r="2197" spans="1:1" x14ac:dyDescent="0.2">
      <c r="A2197" s="36"/>
    </row>
    <row r="2198" spans="1:1" x14ac:dyDescent="0.2">
      <c r="A2198" s="36"/>
    </row>
    <row r="2199" spans="1:1" x14ac:dyDescent="0.2">
      <c r="A2199" s="36"/>
    </row>
    <row r="2200" spans="1:1" x14ac:dyDescent="0.2">
      <c r="A2200" s="36"/>
    </row>
    <row r="2201" spans="1:1" x14ac:dyDescent="0.2">
      <c r="A2201" s="36"/>
    </row>
    <row r="2202" spans="1:1" x14ac:dyDescent="0.2">
      <c r="A2202" s="36"/>
    </row>
    <row r="2203" spans="1:1" x14ac:dyDescent="0.2">
      <c r="A2203" s="36"/>
    </row>
    <row r="2204" spans="1:1" x14ac:dyDescent="0.2">
      <c r="A2204" s="36"/>
    </row>
    <row r="2205" spans="1:1" x14ac:dyDescent="0.2">
      <c r="A2205" s="36"/>
    </row>
    <row r="2206" spans="1:1" x14ac:dyDescent="0.2">
      <c r="A2206" s="36"/>
    </row>
    <row r="2207" spans="1:1" x14ac:dyDescent="0.2">
      <c r="A2207" s="36"/>
    </row>
    <row r="2208" spans="1:1" x14ac:dyDescent="0.2">
      <c r="A2208" s="36"/>
    </row>
    <row r="2209" spans="1:1" x14ac:dyDescent="0.2">
      <c r="A2209" s="36"/>
    </row>
    <row r="2210" spans="1:1" x14ac:dyDescent="0.2">
      <c r="A2210" s="36"/>
    </row>
    <row r="2211" spans="1:1" x14ac:dyDescent="0.2">
      <c r="A2211" s="36"/>
    </row>
    <row r="2212" spans="1:1" x14ac:dyDescent="0.2">
      <c r="A2212" s="36"/>
    </row>
    <row r="2213" spans="1:1" x14ac:dyDescent="0.2">
      <c r="A2213" s="36"/>
    </row>
    <row r="2214" spans="1:1" x14ac:dyDescent="0.2">
      <c r="A2214" s="36"/>
    </row>
    <row r="2215" spans="1:1" x14ac:dyDescent="0.2">
      <c r="A2215" s="36"/>
    </row>
    <row r="2216" spans="1:1" x14ac:dyDescent="0.2">
      <c r="A2216" s="36"/>
    </row>
    <row r="2217" spans="1:1" x14ac:dyDescent="0.2">
      <c r="A2217" s="36"/>
    </row>
    <row r="2218" spans="1:1" x14ac:dyDescent="0.2">
      <c r="A2218" s="36"/>
    </row>
    <row r="2219" spans="1:1" x14ac:dyDescent="0.2">
      <c r="A2219" s="36"/>
    </row>
    <row r="2220" spans="1:1" x14ac:dyDescent="0.2">
      <c r="A2220" s="36"/>
    </row>
    <row r="2221" spans="1:1" x14ac:dyDescent="0.2">
      <c r="A2221" s="36"/>
    </row>
    <row r="2222" spans="1:1" x14ac:dyDescent="0.2">
      <c r="A2222" s="36"/>
    </row>
    <row r="2223" spans="1:1" x14ac:dyDescent="0.2">
      <c r="A2223" s="36"/>
    </row>
    <row r="2224" spans="1:1" x14ac:dyDescent="0.2">
      <c r="A2224" s="36"/>
    </row>
    <row r="2225" spans="1:1" x14ac:dyDescent="0.2">
      <c r="A2225" s="36"/>
    </row>
    <row r="2226" spans="1:1" x14ac:dyDescent="0.2">
      <c r="A2226" s="36"/>
    </row>
    <row r="2227" spans="1:1" x14ac:dyDescent="0.2">
      <c r="A2227" s="36"/>
    </row>
    <row r="2228" spans="1:1" x14ac:dyDescent="0.2">
      <c r="A2228" s="36"/>
    </row>
    <row r="2229" spans="1:1" x14ac:dyDescent="0.2">
      <c r="A2229" s="36"/>
    </row>
    <row r="2230" spans="1:1" x14ac:dyDescent="0.2">
      <c r="A2230" s="36"/>
    </row>
    <row r="2231" spans="1:1" x14ac:dyDescent="0.2">
      <c r="A2231" s="36"/>
    </row>
    <row r="2232" spans="1:1" x14ac:dyDescent="0.2">
      <c r="A2232" s="36"/>
    </row>
    <row r="2233" spans="1:1" x14ac:dyDescent="0.2">
      <c r="A2233" s="36"/>
    </row>
    <row r="2234" spans="1:1" x14ac:dyDescent="0.2">
      <c r="A2234" s="36"/>
    </row>
    <row r="2235" spans="1:1" x14ac:dyDescent="0.2">
      <c r="A2235" s="36"/>
    </row>
    <row r="2236" spans="1:1" x14ac:dyDescent="0.2">
      <c r="A2236" s="36"/>
    </row>
    <row r="2237" spans="1:1" x14ac:dyDescent="0.2">
      <c r="A2237" s="36"/>
    </row>
    <row r="2238" spans="1:1" x14ac:dyDescent="0.2">
      <c r="A2238" s="36"/>
    </row>
    <row r="2239" spans="1:1" x14ac:dyDescent="0.2">
      <c r="A2239" s="36"/>
    </row>
    <row r="2240" spans="1:1" x14ac:dyDescent="0.2">
      <c r="A2240" s="36"/>
    </row>
    <row r="2241" spans="1:1" x14ac:dyDescent="0.2">
      <c r="A2241" s="36"/>
    </row>
    <row r="2242" spans="1:1" x14ac:dyDescent="0.2">
      <c r="A2242" s="36"/>
    </row>
    <row r="2243" spans="1:1" x14ac:dyDescent="0.2">
      <c r="A2243" s="36"/>
    </row>
    <row r="2244" spans="1:1" x14ac:dyDescent="0.2">
      <c r="A2244" s="36"/>
    </row>
    <row r="2245" spans="1:1" x14ac:dyDescent="0.2">
      <c r="A2245" s="36"/>
    </row>
    <row r="2246" spans="1:1" x14ac:dyDescent="0.2">
      <c r="A2246" s="36"/>
    </row>
    <row r="2247" spans="1:1" x14ac:dyDescent="0.2">
      <c r="A2247" s="36"/>
    </row>
    <row r="2248" spans="1:1" x14ac:dyDescent="0.2">
      <c r="A2248" s="36"/>
    </row>
    <row r="2249" spans="1:1" x14ac:dyDescent="0.2">
      <c r="A2249" s="36"/>
    </row>
    <row r="2250" spans="1:1" x14ac:dyDescent="0.2">
      <c r="A2250" s="36"/>
    </row>
    <row r="2251" spans="1:1" x14ac:dyDescent="0.2">
      <c r="A2251" s="36"/>
    </row>
    <row r="2252" spans="1:1" x14ac:dyDescent="0.2">
      <c r="A2252" s="36"/>
    </row>
    <row r="2253" spans="1:1" x14ac:dyDescent="0.2">
      <c r="A2253" s="36"/>
    </row>
    <row r="2254" spans="1:1" x14ac:dyDescent="0.2">
      <c r="A2254" s="36"/>
    </row>
    <row r="2255" spans="1:1" x14ac:dyDescent="0.2">
      <c r="A2255" s="36"/>
    </row>
    <row r="2256" spans="1:1" x14ac:dyDescent="0.2">
      <c r="A2256" s="36"/>
    </row>
    <row r="2257" spans="1:1" x14ac:dyDescent="0.2">
      <c r="A2257" s="36"/>
    </row>
    <row r="2258" spans="1:1" x14ac:dyDescent="0.2">
      <c r="A2258" s="36"/>
    </row>
    <row r="2259" spans="1:1" x14ac:dyDescent="0.2">
      <c r="A2259" s="36"/>
    </row>
    <row r="2260" spans="1:1" x14ac:dyDescent="0.2">
      <c r="A2260" s="36"/>
    </row>
    <row r="2261" spans="1:1" x14ac:dyDescent="0.2">
      <c r="A2261" s="36"/>
    </row>
    <row r="2262" spans="1:1" x14ac:dyDescent="0.2">
      <c r="A2262" s="36"/>
    </row>
    <row r="2263" spans="1:1" x14ac:dyDescent="0.2">
      <c r="A2263" s="36"/>
    </row>
    <row r="2264" spans="1:1" x14ac:dyDescent="0.2">
      <c r="A2264" s="36"/>
    </row>
    <row r="2265" spans="1:1" x14ac:dyDescent="0.2">
      <c r="A2265" s="36"/>
    </row>
    <row r="2266" spans="1:1" x14ac:dyDescent="0.2">
      <c r="A2266" s="36"/>
    </row>
    <row r="2267" spans="1:1" x14ac:dyDescent="0.2">
      <c r="A2267" s="36"/>
    </row>
    <row r="2268" spans="1:1" x14ac:dyDescent="0.2">
      <c r="A2268" s="36"/>
    </row>
    <row r="2269" spans="1:1" x14ac:dyDescent="0.2">
      <c r="A2269" s="36"/>
    </row>
    <row r="2270" spans="1:1" x14ac:dyDescent="0.2">
      <c r="A2270" s="36"/>
    </row>
    <row r="2271" spans="1:1" x14ac:dyDescent="0.2">
      <c r="A2271" s="36"/>
    </row>
    <row r="2272" spans="1:1" x14ac:dyDescent="0.2">
      <c r="A2272" s="36"/>
    </row>
    <row r="2273" spans="1:1" x14ac:dyDescent="0.2">
      <c r="A2273" s="36"/>
    </row>
    <row r="2274" spans="1:1" x14ac:dyDescent="0.2">
      <c r="A2274" s="36"/>
    </row>
    <row r="2275" spans="1:1" x14ac:dyDescent="0.2">
      <c r="A2275" s="36"/>
    </row>
    <row r="2276" spans="1:1" x14ac:dyDescent="0.2">
      <c r="A2276" s="36"/>
    </row>
    <row r="2277" spans="1:1" x14ac:dyDescent="0.2">
      <c r="A2277" s="36"/>
    </row>
    <row r="2278" spans="1:1" x14ac:dyDescent="0.2">
      <c r="A2278" s="36"/>
    </row>
    <row r="2279" spans="1:1" x14ac:dyDescent="0.2">
      <c r="A2279" s="36"/>
    </row>
    <row r="2280" spans="1:1" x14ac:dyDescent="0.2">
      <c r="A2280" s="36"/>
    </row>
    <row r="2281" spans="1:1" x14ac:dyDescent="0.2">
      <c r="A2281" s="36"/>
    </row>
    <row r="2282" spans="1:1" x14ac:dyDescent="0.2">
      <c r="A2282" s="36"/>
    </row>
    <row r="2283" spans="1:1" x14ac:dyDescent="0.2">
      <c r="A2283" s="36"/>
    </row>
    <row r="2284" spans="1:1" x14ac:dyDescent="0.2">
      <c r="A2284" s="36"/>
    </row>
    <row r="2285" spans="1:1" x14ac:dyDescent="0.2">
      <c r="A2285" s="36"/>
    </row>
    <row r="2286" spans="1:1" x14ac:dyDescent="0.2">
      <c r="A2286" s="36"/>
    </row>
    <row r="2287" spans="1:1" x14ac:dyDescent="0.2">
      <c r="A2287" s="36"/>
    </row>
    <row r="2288" spans="1:1" x14ac:dyDescent="0.2">
      <c r="A2288" s="36"/>
    </row>
    <row r="2289" spans="1:1" x14ac:dyDescent="0.2">
      <c r="A2289" s="36"/>
    </row>
    <row r="2290" spans="1:1" x14ac:dyDescent="0.2">
      <c r="A2290" s="36"/>
    </row>
    <row r="2291" spans="1:1" x14ac:dyDescent="0.2">
      <c r="A2291" s="36"/>
    </row>
    <row r="2292" spans="1:1" x14ac:dyDescent="0.2">
      <c r="A2292" s="36"/>
    </row>
    <row r="2293" spans="1:1" x14ac:dyDescent="0.2">
      <c r="A2293" s="36"/>
    </row>
    <row r="2294" spans="1:1" x14ac:dyDescent="0.2">
      <c r="A2294" s="36"/>
    </row>
    <row r="2295" spans="1:1" x14ac:dyDescent="0.2">
      <c r="A2295" s="36"/>
    </row>
    <row r="2296" spans="1:1" x14ac:dyDescent="0.2">
      <c r="A2296" s="36"/>
    </row>
    <row r="2297" spans="1:1" x14ac:dyDescent="0.2">
      <c r="A2297" s="36"/>
    </row>
    <row r="2298" spans="1:1" x14ac:dyDescent="0.2">
      <c r="A2298" s="36"/>
    </row>
    <row r="2299" spans="1:1" x14ac:dyDescent="0.2">
      <c r="A2299" s="36"/>
    </row>
    <row r="2300" spans="1:1" x14ac:dyDescent="0.2">
      <c r="A2300" s="36"/>
    </row>
    <row r="2301" spans="1:1" x14ac:dyDescent="0.2">
      <c r="A2301" s="36"/>
    </row>
    <row r="2302" spans="1:1" x14ac:dyDescent="0.2">
      <c r="A2302" s="36"/>
    </row>
    <row r="2303" spans="1:1" x14ac:dyDescent="0.2">
      <c r="A2303" s="36"/>
    </row>
    <row r="2304" spans="1:1" x14ac:dyDescent="0.2">
      <c r="A2304" s="36"/>
    </row>
    <row r="2305" spans="1:1" x14ac:dyDescent="0.2">
      <c r="A2305" s="36"/>
    </row>
    <row r="2306" spans="1:1" x14ac:dyDescent="0.2">
      <c r="A2306" s="36"/>
    </row>
    <row r="2307" spans="1:1" x14ac:dyDescent="0.2">
      <c r="A2307" s="36"/>
    </row>
    <row r="2308" spans="1:1" x14ac:dyDescent="0.2">
      <c r="A2308" s="36"/>
    </row>
    <row r="2309" spans="1:1" x14ac:dyDescent="0.2">
      <c r="A2309" s="36"/>
    </row>
    <row r="2310" spans="1:1" x14ac:dyDescent="0.2">
      <c r="A2310" s="36"/>
    </row>
    <row r="2311" spans="1:1" x14ac:dyDescent="0.2">
      <c r="A2311" s="36"/>
    </row>
    <row r="2312" spans="1:1" x14ac:dyDescent="0.2">
      <c r="A2312" s="36"/>
    </row>
    <row r="2313" spans="1:1" x14ac:dyDescent="0.2">
      <c r="A2313" s="36"/>
    </row>
    <row r="2314" spans="1:1" x14ac:dyDescent="0.2">
      <c r="A2314" s="36"/>
    </row>
    <row r="2315" spans="1:1" x14ac:dyDescent="0.2">
      <c r="A2315" s="36"/>
    </row>
    <row r="2316" spans="1:1" x14ac:dyDescent="0.2">
      <c r="A2316" s="36"/>
    </row>
    <row r="2317" spans="1:1" x14ac:dyDescent="0.2">
      <c r="A2317" s="36"/>
    </row>
    <row r="2318" spans="1:1" x14ac:dyDescent="0.2">
      <c r="A2318" s="36"/>
    </row>
    <row r="2319" spans="1:1" x14ac:dyDescent="0.2">
      <c r="A2319" s="36"/>
    </row>
    <row r="2320" spans="1:1" x14ac:dyDescent="0.2">
      <c r="A2320" s="36"/>
    </row>
    <row r="2321" spans="1:1" x14ac:dyDescent="0.2">
      <c r="A2321" s="36"/>
    </row>
    <row r="2322" spans="1:1" x14ac:dyDescent="0.2">
      <c r="A2322" s="36"/>
    </row>
    <row r="2323" spans="1:1" x14ac:dyDescent="0.2">
      <c r="A2323" s="36"/>
    </row>
    <row r="2324" spans="1:1" x14ac:dyDescent="0.2">
      <c r="A2324" s="36"/>
    </row>
    <row r="2325" spans="1:1" x14ac:dyDescent="0.2">
      <c r="A2325" s="36"/>
    </row>
    <row r="2326" spans="1:1" x14ac:dyDescent="0.2">
      <c r="A2326" s="36"/>
    </row>
    <row r="2327" spans="1:1" x14ac:dyDescent="0.2">
      <c r="A2327" s="36"/>
    </row>
    <row r="2328" spans="1:1" x14ac:dyDescent="0.2">
      <c r="A2328" s="36"/>
    </row>
    <row r="2329" spans="1:1" x14ac:dyDescent="0.2">
      <c r="A2329" s="36"/>
    </row>
    <row r="2330" spans="1:1" x14ac:dyDescent="0.2">
      <c r="A2330" s="36"/>
    </row>
    <row r="2331" spans="1:1" x14ac:dyDescent="0.2">
      <c r="A2331" s="36"/>
    </row>
    <row r="2332" spans="1:1" x14ac:dyDescent="0.2">
      <c r="A2332" s="36"/>
    </row>
    <row r="2333" spans="1:1" x14ac:dyDescent="0.2">
      <c r="A2333" s="36"/>
    </row>
    <row r="2334" spans="1:1" x14ac:dyDescent="0.2">
      <c r="A2334" s="36"/>
    </row>
    <row r="2335" spans="1:1" x14ac:dyDescent="0.2">
      <c r="A2335" s="36"/>
    </row>
    <row r="2336" spans="1:1" x14ac:dyDescent="0.2">
      <c r="A2336" s="36"/>
    </row>
    <row r="2337" spans="1:1" x14ac:dyDescent="0.2">
      <c r="A2337" s="36"/>
    </row>
    <row r="2338" spans="1:1" x14ac:dyDescent="0.2">
      <c r="A2338" s="36"/>
    </row>
    <row r="2339" spans="1:1" x14ac:dyDescent="0.2">
      <c r="A2339" s="36"/>
    </row>
    <row r="2340" spans="1:1" x14ac:dyDescent="0.2">
      <c r="A2340" s="36"/>
    </row>
    <row r="2341" spans="1:1" x14ac:dyDescent="0.2">
      <c r="A2341" s="36"/>
    </row>
    <row r="2342" spans="1:1" x14ac:dyDescent="0.2">
      <c r="A2342" s="36"/>
    </row>
    <row r="2343" spans="1:1" x14ac:dyDescent="0.2">
      <c r="A2343" s="36"/>
    </row>
    <row r="2344" spans="1:1" x14ac:dyDescent="0.2">
      <c r="A2344" s="36"/>
    </row>
    <row r="2345" spans="1:1" x14ac:dyDescent="0.2">
      <c r="A2345" s="36"/>
    </row>
    <row r="2346" spans="1:1" x14ac:dyDescent="0.2">
      <c r="A2346" s="36"/>
    </row>
    <row r="2347" spans="1:1" x14ac:dyDescent="0.2">
      <c r="A2347" s="36"/>
    </row>
    <row r="2348" spans="1:1" x14ac:dyDescent="0.2">
      <c r="A2348" s="36"/>
    </row>
    <row r="2349" spans="1:1" x14ac:dyDescent="0.2">
      <c r="A2349" s="36"/>
    </row>
    <row r="2350" spans="1:1" x14ac:dyDescent="0.2">
      <c r="A2350" s="36"/>
    </row>
    <row r="2351" spans="1:1" x14ac:dyDescent="0.2">
      <c r="A2351" s="36"/>
    </row>
    <row r="2352" spans="1:1" x14ac:dyDescent="0.2">
      <c r="A2352" s="36"/>
    </row>
    <row r="2353" spans="1:1" x14ac:dyDescent="0.2">
      <c r="A2353" s="36"/>
    </row>
    <row r="2354" spans="1:1" x14ac:dyDescent="0.2">
      <c r="A2354" s="36"/>
    </row>
    <row r="2355" spans="1:1" x14ac:dyDescent="0.2">
      <c r="A2355" s="36"/>
    </row>
    <row r="2356" spans="1:1" x14ac:dyDescent="0.2">
      <c r="A2356" s="36"/>
    </row>
    <row r="2357" spans="1:1" x14ac:dyDescent="0.2">
      <c r="A2357" s="36"/>
    </row>
    <row r="2358" spans="1:1" x14ac:dyDescent="0.2">
      <c r="A2358" s="36"/>
    </row>
    <row r="2359" spans="1:1" x14ac:dyDescent="0.2">
      <c r="A2359" s="36"/>
    </row>
    <row r="2360" spans="1:1" x14ac:dyDescent="0.2">
      <c r="A2360" s="36"/>
    </row>
    <row r="2361" spans="1:1" x14ac:dyDescent="0.2">
      <c r="A2361" s="36"/>
    </row>
    <row r="2362" spans="1:1" x14ac:dyDescent="0.2">
      <c r="A2362" s="36"/>
    </row>
    <row r="2363" spans="1:1" x14ac:dyDescent="0.2">
      <c r="A2363" s="36"/>
    </row>
    <row r="2364" spans="1:1" x14ac:dyDescent="0.2">
      <c r="A2364" s="36"/>
    </row>
    <row r="2365" spans="1:1" x14ac:dyDescent="0.2">
      <c r="A2365" s="36"/>
    </row>
    <row r="2366" spans="1:1" x14ac:dyDescent="0.2">
      <c r="A2366" s="36"/>
    </row>
    <row r="2367" spans="1:1" x14ac:dyDescent="0.2">
      <c r="A2367" s="36"/>
    </row>
    <row r="2368" spans="1:1" x14ac:dyDescent="0.2">
      <c r="A2368" s="36"/>
    </row>
    <row r="2369" spans="1:1" x14ac:dyDescent="0.2">
      <c r="A2369" s="36"/>
    </row>
    <row r="2370" spans="1:1" x14ac:dyDescent="0.2">
      <c r="A2370" s="36"/>
    </row>
    <row r="2371" spans="1:1" x14ac:dyDescent="0.2">
      <c r="A2371" s="36"/>
    </row>
    <row r="2372" spans="1:1" x14ac:dyDescent="0.2">
      <c r="A2372" s="36"/>
    </row>
    <row r="2373" spans="1:1" x14ac:dyDescent="0.2">
      <c r="A2373" s="36"/>
    </row>
    <row r="2374" spans="1:1" x14ac:dyDescent="0.2">
      <c r="A2374" s="36"/>
    </row>
    <row r="2375" spans="1:1" x14ac:dyDescent="0.2">
      <c r="A2375" s="36"/>
    </row>
    <row r="2376" spans="1:1" x14ac:dyDescent="0.2">
      <c r="A2376" s="36"/>
    </row>
    <row r="2377" spans="1:1" x14ac:dyDescent="0.2">
      <c r="A2377" s="36"/>
    </row>
    <row r="2378" spans="1:1" x14ac:dyDescent="0.2">
      <c r="A2378" s="36"/>
    </row>
    <row r="2379" spans="1:1" x14ac:dyDescent="0.2">
      <c r="A2379" s="36"/>
    </row>
    <row r="2380" spans="1:1" x14ac:dyDescent="0.2">
      <c r="A2380" s="36"/>
    </row>
    <row r="2381" spans="1:1" x14ac:dyDescent="0.2">
      <c r="A2381" s="36"/>
    </row>
    <row r="2382" spans="1:1" x14ac:dyDescent="0.2">
      <c r="A2382" s="36"/>
    </row>
    <row r="2383" spans="1:1" x14ac:dyDescent="0.2">
      <c r="A2383" s="36"/>
    </row>
    <row r="2384" spans="1:1" x14ac:dyDescent="0.2">
      <c r="A2384" s="36"/>
    </row>
    <row r="2385" spans="1:1" x14ac:dyDescent="0.2">
      <c r="A2385" s="36"/>
    </row>
    <row r="2386" spans="1:1" x14ac:dyDescent="0.2">
      <c r="A2386" s="36"/>
    </row>
    <row r="2387" spans="1:1" x14ac:dyDescent="0.2">
      <c r="A2387" s="36"/>
    </row>
    <row r="2388" spans="1:1" x14ac:dyDescent="0.2">
      <c r="A2388" s="36"/>
    </row>
    <row r="2389" spans="1:1" x14ac:dyDescent="0.2">
      <c r="A2389" s="36"/>
    </row>
    <row r="2390" spans="1:1" x14ac:dyDescent="0.2">
      <c r="A2390" s="36"/>
    </row>
    <row r="2391" spans="1:1" x14ac:dyDescent="0.2">
      <c r="A2391" s="36"/>
    </row>
    <row r="2392" spans="1:1" x14ac:dyDescent="0.2">
      <c r="A2392" s="36"/>
    </row>
    <row r="2393" spans="1:1" x14ac:dyDescent="0.2">
      <c r="A2393" s="36"/>
    </row>
    <row r="2394" spans="1:1" x14ac:dyDescent="0.2">
      <c r="A2394" s="36"/>
    </row>
    <row r="2395" spans="1:1" x14ac:dyDescent="0.2">
      <c r="A2395" s="36"/>
    </row>
    <row r="2396" spans="1:1" x14ac:dyDescent="0.2">
      <c r="A2396" s="36"/>
    </row>
    <row r="2397" spans="1:1" x14ac:dyDescent="0.2">
      <c r="A2397" s="36"/>
    </row>
    <row r="2398" spans="1:1" x14ac:dyDescent="0.2">
      <c r="A2398" s="36"/>
    </row>
    <row r="2399" spans="1:1" x14ac:dyDescent="0.2">
      <c r="A2399" s="36"/>
    </row>
    <row r="2400" spans="1:1" x14ac:dyDescent="0.2">
      <c r="A2400" s="36"/>
    </row>
    <row r="2401" spans="1:1" x14ac:dyDescent="0.2">
      <c r="A2401" s="36"/>
    </row>
    <row r="2402" spans="1:1" x14ac:dyDescent="0.2">
      <c r="A2402" s="36"/>
    </row>
    <row r="2403" spans="1:1" x14ac:dyDescent="0.2">
      <c r="A2403" s="36"/>
    </row>
    <row r="2404" spans="1:1" x14ac:dyDescent="0.2">
      <c r="A2404" s="36"/>
    </row>
    <row r="2405" spans="1:1" x14ac:dyDescent="0.2">
      <c r="A2405" s="36"/>
    </row>
    <row r="2406" spans="1:1" x14ac:dyDescent="0.2">
      <c r="A2406" s="36"/>
    </row>
    <row r="2407" spans="1:1" x14ac:dyDescent="0.2">
      <c r="A2407" s="36"/>
    </row>
    <row r="2408" spans="1:1" x14ac:dyDescent="0.2">
      <c r="A2408" s="36"/>
    </row>
    <row r="2409" spans="1:1" x14ac:dyDescent="0.2">
      <c r="A2409" s="36"/>
    </row>
    <row r="2410" spans="1:1" x14ac:dyDescent="0.2">
      <c r="A2410" s="36"/>
    </row>
    <row r="2411" spans="1:1" x14ac:dyDescent="0.2">
      <c r="A2411" s="36"/>
    </row>
    <row r="2412" spans="1:1" x14ac:dyDescent="0.2">
      <c r="A2412" s="36"/>
    </row>
    <row r="2413" spans="1:1" x14ac:dyDescent="0.2">
      <c r="A2413" s="36"/>
    </row>
    <row r="2414" spans="1:1" x14ac:dyDescent="0.2">
      <c r="A2414" s="36"/>
    </row>
    <row r="2415" spans="1:1" x14ac:dyDescent="0.2">
      <c r="A2415" s="36"/>
    </row>
    <row r="2416" spans="1:1" x14ac:dyDescent="0.2">
      <c r="A2416" s="36"/>
    </row>
    <row r="2417" spans="1:1" x14ac:dyDescent="0.2">
      <c r="A2417" s="36"/>
    </row>
    <row r="2418" spans="1:1" x14ac:dyDescent="0.2">
      <c r="A2418" s="36"/>
    </row>
    <row r="2419" spans="1:1" x14ac:dyDescent="0.2">
      <c r="A2419" s="36"/>
    </row>
    <row r="2420" spans="1:1" x14ac:dyDescent="0.2">
      <c r="A2420" s="36"/>
    </row>
    <row r="2421" spans="1:1" x14ac:dyDescent="0.2">
      <c r="A2421" s="36"/>
    </row>
    <row r="2422" spans="1:1" x14ac:dyDescent="0.2">
      <c r="A2422" s="36"/>
    </row>
    <row r="2423" spans="1:1" x14ac:dyDescent="0.2">
      <c r="A2423" s="36"/>
    </row>
    <row r="2424" spans="1:1" x14ac:dyDescent="0.2">
      <c r="A2424" s="36"/>
    </row>
    <row r="2425" spans="1:1" x14ac:dyDescent="0.2">
      <c r="A2425" s="36"/>
    </row>
    <row r="2426" spans="1:1" x14ac:dyDescent="0.2">
      <c r="A2426" s="36"/>
    </row>
    <row r="2427" spans="1:1" x14ac:dyDescent="0.2">
      <c r="A2427" s="36"/>
    </row>
    <row r="2428" spans="1:1" x14ac:dyDescent="0.2">
      <c r="A2428" s="36"/>
    </row>
    <row r="2429" spans="1:1" x14ac:dyDescent="0.2">
      <c r="A2429" s="36"/>
    </row>
    <row r="2430" spans="1:1" x14ac:dyDescent="0.2">
      <c r="A2430" s="36"/>
    </row>
    <row r="2431" spans="1:1" x14ac:dyDescent="0.2">
      <c r="A2431" s="36"/>
    </row>
    <row r="2432" spans="1:1" x14ac:dyDescent="0.2">
      <c r="A2432" s="36"/>
    </row>
    <row r="2433" spans="1:1" x14ac:dyDescent="0.2">
      <c r="A2433" s="36"/>
    </row>
    <row r="2434" spans="1:1" x14ac:dyDescent="0.2">
      <c r="A2434" s="36"/>
    </row>
    <row r="2435" spans="1:1" x14ac:dyDescent="0.2">
      <c r="A2435" s="36"/>
    </row>
    <row r="2436" spans="1:1" x14ac:dyDescent="0.2">
      <c r="A2436" s="36"/>
    </row>
    <row r="2437" spans="1:1" x14ac:dyDescent="0.2">
      <c r="A2437" s="36"/>
    </row>
    <row r="2438" spans="1:1" x14ac:dyDescent="0.2">
      <c r="A2438" s="36"/>
    </row>
    <row r="2439" spans="1:1" x14ac:dyDescent="0.2">
      <c r="A2439" s="36"/>
    </row>
    <row r="2440" spans="1:1" x14ac:dyDescent="0.2">
      <c r="A2440" s="36"/>
    </row>
    <row r="2441" spans="1:1" x14ac:dyDescent="0.2">
      <c r="A2441" s="36"/>
    </row>
    <row r="2442" spans="1:1" x14ac:dyDescent="0.2">
      <c r="A2442" s="36"/>
    </row>
    <row r="2443" spans="1:1" x14ac:dyDescent="0.2">
      <c r="A2443" s="36"/>
    </row>
    <row r="2444" spans="1:1" x14ac:dyDescent="0.2">
      <c r="A2444" s="36"/>
    </row>
    <row r="2445" spans="1:1" x14ac:dyDescent="0.2">
      <c r="A2445" s="36"/>
    </row>
    <row r="2446" spans="1:1" x14ac:dyDescent="0.2">
      <c r="A2446" s="36"/>
    </row>
    <row r="2447" spans="1:1" x14ac:dyDescent="0.2">
      <c r="A2447" s="36"/>
    </row>
    <row r="2448" spans="1:1" x14ac:dyDescent="0.2">
      <c r="A2448" s="36"/>
    </row>
    <row r="2449" spans="1:1" x14ac:dyDescent="0.2">
      <c r="A2449" s="36"/>
    </row>
    <row r="2450" spans="1:1" x14ac:dyDescent="0.2">
      <c r="A2450" s="36"/>
    </row>
    <row r="2451" spans="1:1" x14ac:dyDescent="0.2">
      <c r="A2451" s="36"/>
    </row>
    <row r="2452" spans="1:1" x14ac:dyDescent="0.2">
      <c r="A2452" s="36"/>
    </row>
    <row r="2453" spans="1:1" x14ac:dyDescent="0.2">
      <c r="A2453" s="36"/>
    </row>
    <row r="2454" spans="1:1" x14ac:dyDescent="0.2">
      <c r="A2454" s="36"/>
    </row>
    <row r="2455" spans="1:1" x14ac:dyDescent="0.2">
      <c r="A2455" s="36"/>
    </row>
    <row r="2456" spans="1:1" x14ac:dyDescent="0.2">
      <c r="A2456" s="36"/>
    </row>
    <row r="2457" spans="1:1" x14ac:dyDescent="0.2">
      <c r="A2457" s="36"/>
    </row>
    <row r="2458" spans="1:1" x14ac:dyDescent="0.2">
      <c r="A2458" s="36"/>
    </row>
    <row r="2459" spans="1:1" x14ac:dyDescent="0.2">
      <c r="A2459" s="36"/>
    </row>
    <row r="2460" spans="1:1" x14ac:dyDescent="0.2">
      <c r="A2460" s="36"/>
    </row>
    <row r="2461" spans="1:1" x14ac:dyDescent="0.2">
      <c r="A2461" s="36"/>
    </row>
    <row r="2462" spans="1:1" x14ac:dyDescent="0.2">
      <c r="A2462" s="36"/>
    </row>
    <row r="2463" spans="1:1" x14ac:dyDescent="0.2">
      <c r="A2463" s="36"/>
    </row>
    <row r="2464" spans="1:1" x14ac:dyDescent="0.2">
      <c r="A2464" s="36"/>
    </row>
    <row r="2465" spans="1:1" x14ac:dyDescent="0.2">
      <c r="A2465" s="36"/>
    </row>
    <row r="2466" spans="1:1" x14ac:dyDescent="0.2">
      <c r="A2466" s="36"/>
    </row>
    <row r="2467" spans="1:1" x14ac:dyDescent="0.2">
      <c r="A2467" s="36"/>
    </row>
    <row r="2468" spans="1:1" x14ac:dyDescent="0.2">
      <c r="A2468" s="36"/>
    </row>
    <row r="2469" spans="1:1" x14ac:dyDescent="0.2">
      <c r="A2469" s="36"/>
    </row>
    <row r="2470" spans="1:1" x14ac:dyDescent="0.2">
      <c r="A2470" s="36"/>
    </row>
    <row r="2471" spans="1:1" x14ac:dyDescent="0.2">
      <c r="A2471" s="36"/>
    </row>
    <row r="2472" spans="1:1" x14ac:dyDescent="0.2">
      <c r="A2472" s="36"/>
    </row>
    <row r="2473" spans="1:1" x14ac:dyDescent="0.2">
      <c r="A2473" s="36"/>
    </row>
    <row r="2474" spans="1:1" x14ac:dyDescent="0.2">
      <c r="A2474" s="36"/>
    </row>
    <row r="2475" spans="1:1" x14ac:dyDescent="0.2">
      <c r="A2475" s="36"/>
    </row>
    <row r="2476" spans="1:1" x14ac:dyDescent="0.2">
      <c r="A2476" s="36"/>
    </row>
    <row r="2477" spans="1:1" x14ac:dyDescent="0.2">
      <c r="A2477" s="36"/>
    </row>
    <row r="2478" spans="1:1" x14ac:dyDescent="0.2">
      <c r="A2478" s="36"/>
    </row>
    <row r="2479" spans="1:1" x14ac:dyDescent="0.2">
      <c r="A2479" s="36"/>
    </row>
    <row r="2480" spans="1:1" x14ac:dyDescent="0.2">
      <c r="A2480" s="36"/>
    </row>
    <row r="2481" spans="1:1" x14ac:dyDescent="0.2">
      <c r="A2481" s="36"/>
    </row>
    <row r="2482" spans="1:1" x14ac:dyDescent="0.2">
      <c r="A2482" s="36"/>
    </row>
    <row r="2483" spans="1:1" x14ac:dyDescent="0.2">
      <c r="A2483" s="36"/>
    </row>
    <row r="2484" spans="1:1" x14ac:dyDescent="0.2">
      <c r="A2484" s="36"/>
    </row>
    <row r="2485" spans="1:1" x14ac:dyDescent="0.2">
      <c r="A2485" s="36"/>
    </row>
    <row r="2486" spans="1:1" x14ac:dyDescent="0.2">
      <c r="A2486" s="36"/>
    </row>
    <row r="2487" spans="1:1" x14ac:dyDescent="0.2">
      <c r="A2487" s="36"/>
    </row>
    <row r="2488" spans="1:1" x14ac:dyDescent="0.2">
      <c r="A2488" s="36"/>
    </row>
    <row r="2489" spans="1:1" x14ac:dyDescent="0.2">
      <c r="A2489" s="36"/>
    </row>
    <row r="2490" spans="1:1" x14ac:dyDescent="0.2">
      <c r="A2490" s="36"/>
    </row>
    <row r="2491" spans="1:1" x14ac:dyDescent="0.2">
      <c r="A2491" s="36"/>
    </row>
    <row r="2492" spans="1:1" x14ac:dyDescent="0.2">
      <c r="A2492" s="36"/>
    </row>
    <row r="2493" spans="1:1" x14ac:dyDescent="0.2">
      <c r="A2493" s="36"/>
    </row>
    <row r="2494" spans="1:1" x14ac:dyDescent="0.2">
      <c r="A2494" s="36"/>
    </row>
    <row r="2495" spans="1:1" x14ac:dyDescent="0.2">
      <c r="A2495" s="36"/>
    </row>
    <row r="2496" spans="1:1" x14ac:dyDescent="0.2">
      <c r="A2496" s="36"/>
    </row>
    <row r="2497" spans="1:1" x14ac:dyDescent="0.2">
      <c r="A2497" s="36"/>
    </row>
    <row r="2498" spans="1:1" x14ac:dyDescent="0.2">
      <c r="A2498" s="36"/>
    </row>
    <row r="2499" spans="1:1" x14ac:dyDescent="0.2">
      <c r="A2499" s="36"/>
    </row>
    <row r="2500" spans="1:1" x14ac:dyDescent="0.2">
      <c r="A2500" s="36"/>
    </row>
    <row r="2501" spans="1:1" x14ac:dyDescent="0.2">
      <c r="A2501" s="36"/>
    </row>
    <row r="2502" spans="1:1" x14ac:dyDescent="0.2">
      <c r="A2502" s="36"/>
    </row>
    <row r="2503" spans="1:1" x14ac:dyDescent="0.2">
      <c r="A2503" s="36"/>
    </row>
    <row r="2504" spans="1:1" x14ac:dyDescent="0.2">
      <c r="A2504" s="36"/>
    </row>
    <row r="2505" spans="1:1" x14ac:dyDescent="0.2">
      <c r="A2505" s="36"/>
    </row>
    <row r="2506" spans="1:1" x14ac:dyDescent="0.2">
      <c r="A2506" s="36"/>
    </row>
    <row r="2507" spans="1:1" x14ac:dyDescent="0.2">
      <c r="A2507" s="36"/>
    </row>
    <row r="2508" spans="1:1" x14ac:dyDescent="0.2">
      <c r="A2508" s="36"/>
    </row>
    <row r="2509" spans="1:1" x14ac:dyDescent="0.2">
      <c r="A2509" s="36"/>
    </row>
    <row r="2510" spans="1:1" x14ac:dyDescent="0.2">
      <c r="A2510" s="36"/>
    </row>
    <row r="2511" spans="1:1" x14ac:dyDescent="0.2">
      <c r="A2511" s="36"/>
    </row>
    <row r="2512" spans="1:1" x14ac:dyDescent="0.2">
      <c r="A2512" s="36"/>
    </row>
    <row r="2513" spans="1:1" x14ac:dyDescent="0.2">
      <c r="A2513" s="36"/>
    </row>
    <row r="2514" spans="1:1" x14ac:dyDescent="0.2">
      <c r="A2514" s="36"/>
    </row>
    <row r="2515" spans="1:1" x14ac:dyDescent="0.2">
      <c r="A2515" s="36"/>
    </row>
    <row r="2516" spans="1:1" x14ac:dyDescent="0.2">
      <c r="A2516" s="36"/>
    </row>
    <row r="2517" spans="1:1" x14ac:dyDescent="0.2">
      <c r="A2517" s="36"/>
    </row>
    <row r="2518" spans="1:1" x14ac:dyDescent="0.2">
      <c r="A2518" s="36"/>
    </row>
    <row r="2519" spans="1:1" x14ac:dyDescent="0.2">
      <c r="A2519" s="36"/>
    </row>
    <row r="2520" spans="1:1" x14ac:dyDescent="0.2">
      <c r="A2520" s="36"/>
    </row>
    <row r="2521" spans="1:1" x14ac:dyDescent="0.2">
      <c r="A2521" s="36"/>
    </row>
    <row r="2522" spans="1:1" x14ac:dyDescent="0.2">
      <c r="A2522" s="36"/>
    </row>
    <row r="2523" spans="1:1" x14ac:dyDescent="0.2">
      <c r="A2523" s="36"/>
    </row>
    <row r="2524" spans="1:1" x14ac:dyDescent="0.2">
      <c r="A2524" s="36"/>
    </row>
    <row r="2525" spans="1:1" x14ac:dyDescent="0.2">
      <c r="A2525" s="36"/>
    </row>
    <row r="2526" spans="1:1" x14ac:dyDescent="0.2">
      <c r="A2526" s="36"/>
    </row>
    <row r="2527" spans="1:1" x14ac:dyDescent="0.2">
      <c r="A2527" s="36"/>
    </row>
    <row r="2528" spans="1:1" x14ac:dyDescent="0.2">
      <c r="A2528" s="36"/>
    </row>
    <row r="2529" spans="1:1" x14ac:dyDescent="0.2">
      <c r="A2529" s="36"/>
    </row>
    <row r="2530" spans="1:1" x14ac:dyDescent="0.2">
      <c r="A2530" s="36"/>
    </row>
    <row r="2531" spans="1:1" x14ac:dyDescent="0.2">
      <c r="A2531" s="36"/>
    </row>
    <row r="2532" spans="1:1" x14ac:dyDescent="0.2">
      <c r="A2532" s="36"/>
    </row>
    <row r="2533" spans="1:1" x14ac:dyDescent="0.2">
      <c r="A2533" s="36"/>
    </row>
    <row r="2534" spans="1:1" x14ac:dyDescent="0.2">
      <c r="A2534" s="36"/>
    </row>
    <row r="2535" spans="1:1" x14ac:dyDescent="0.2">
      <c r="A2535" s="36"/>
    </row>
    <row r="2536" spans="1:1" x14ac:dyDescent="0.2">
      <c r="A2536" s="36"/>
    </row>
    <row r="2537" spans="1:1" x14ac:dyDescent="0.2">
      <c r="A2537" s="36"/>
    </row>
    <row r="2538" spans="1:1" x14ac:dyDescent="0.2">
      <c r="A2538" s="36"/>
    </row>
    <row r="2539" spans="1:1" x14ac:dyDescent="0.2">
      <c r="A2539" s="36"/>
    </row>
    <row r="2540" spans="1:1" x14ac:dyDescent="0.2">
      <c r="A2540" s="36"/>
    </row>
    <row r="2541" spans="1:1" x14ac:dyDescent="0.2">
      <c r="A2541" s="36"/>
    </row>
    <row r="2542" spans="1:1" x14ac:dyDescent="0.2">
      <c r="A2542" s="36"/>
    </row>
    <row r="2543" spans="1:1" x14ac:dyDescent="0.2">
      <c r="A2543" s="36"/>
    </row>
    <row r="2544" spans="1:1" x14ac:dyDescent="0.2">
      <c r="A2544" s="36"/>
    </row>
    <row r="2545" spans="1:1" x14ac:dyDescent="0.2">
      <c r="A2545" s="36"/>
    </row>
    <row r="2546" spans="1:1" x14ac:dyDescent="0.2">
      <c r="A2546" s="36"/>
    </row>
    <row r="2547" spans="1:1" x14ac:dyDescent="0.2">
      <c r="A2547" s="36"/>
    </row>
    <row r="2548" spans="1:1" x14ac:dyDescent="0.2">
      <c r="A2548" s="36"/>
    </row>
    <row r="2549" spans="1:1" x14ac:dyDescent="0.2">
      <c r="A2549" s="36"/>
    </row>
    <row r="2550" spans="1:1" x14ac:dyDescent="0.2">
      <c r="A2550" s="36"/>
    </row>
    <row r="2551" spans="1:1" x14ac:dyDescent="0.2">
      <c r="A2551" s="36"/>
    </row>
    <row r="2552" spans="1:1" x14ac:dyDescent="0.2">
      <c r="A2552" s="36"/>
    </row>
    <row r="2553" spans="1:1" x14ac:dyDescent="0.2">
      <c r="A2553" s="36"/>
    </row>
    <row r="2554" spans="1:1" x14ac:dyDescent="0.2">
      <c r="A2554" s="36"/>
    </row>
    <row r="2555" spans="1:1" x14ac:dyDescent="0.2">
      <c r="A2555" s="36"/>
    </row>
    <row r="2556" spans="1:1" x14ac:dyDescent="0.2">
      <c r="A2556" s="36"/>
    </row>
    <row r="2557" spans="1:1" x14ac:dyDescent="0.2">
      <c r="A2557" s="36"/>
    </row>
    <row r="2558" spans="1:1" x14ac:dyDescent="0.2">
      <c r="A2558" s="36"/>
    </row>
    <row r="2559" spans="1:1" x14ac:dyDescent="0.2">
      <c r="A2559" s="36"/>
    </row>
    <row r="2560" spans="1:1" x14ac:dyDescent="0.2">
      <c r="A2560" s="36"/>
    </row>
    <row r="2561" spans="1:1" x14ac:dyDescent="0.2">
      <c r="A2561" s="36"/>
    </row>
    <row r="2562" spans="1:1" x14ac:dyDescent="0.2">
      <c r="A2562" s="36"/>
    </row>
    <row r="2563" spans="1:1" x14ac:dyDescent="0.2">
      <c r="A2563" s="36"/>
    </row>
    <row r="2564" spans="1:1" x14ac:dyDescent="0.2">
      <c r="A2564" s="36"/>
    </row>
    <row r="2565" spans="1:1" x14ac:dyDescent="0.2">
      <c r="A2565" s="36"/>
    </row>
    <row r="2566" spans="1:1" x14ac:dyDescent="0.2">
      <c r="A2566" s="36"/>
    </row>
    <row r="2567" spans="1:1" x14ac:dyDescent="0.2">
      <c r="A2567" s="36"/>
    </row>
    <row r="2568" spans="1:1" x14ac:dyDescent="0.2">
      <c r="A2568" s="36"/>
    </row>
    <row r="2569" spans="1:1" x14ac:dyDescent="0.2">
      <c r="A2569" s="36"/>
    </row>
    <row r="2570" spans="1:1" x14ac:dyDescent="0.2">
      <c r="A2570" s="36"/>
    </row>
    <row r="2571" spans="1:1" x14ac:dyDescent="0.2">
      <c r="A2571" s="36"/>
    </row>
    <row r="2572" spans="1:1" x14ac:dyDescent="0.2">
      <c r="A2572" s="36"/>
    </row>
    <row r="2573" spans="1:1" x14ac:dyDescent="0.2">
      <c r="A2573" s="36"/>
    </row>
    <row r="2574" spans="1:1" x14ac:dyDescent="0.2">
      <c r="A2574" s="36"/>
    </row>
    <row r="2575" spans="1:1" x14ac:dyDescent="0.2">
      <c r="A2575" s="36"/>
    </row>
    <row r="2576" spans="1:1" x14ac:dyDescent="0.2">
      <c r="A2576" s="36"/>
    </row>
    <row r="2577" spans="1:1" x14ac:dyDescent="0.2">
      <c r="A2577" s="36"/>
    </row>
    <row r="2578" spans="1:1" x14ac:dyDescent="0.2">
      <c r="A2578" s="36"/>
    </row>
    <row r="2579" spans="1:1" x14ac:dyDescent="0.2">
      <c r="A2579" s="36"/>
    </row>
    <row r="2580" spans="1:1" x14ac:dyDescent="0.2">
      <c r="A2580" s="36"/>
    </row>
    <row r="2581" spans="1:1" x14ac:dyDescent="0.2">
      <c r="A2581" s="36"/>
    </row>
    <row r="2582" spans="1:1" x14ac:dyDescent="0.2">
      <c r="A2582" s="36"/>
    </row>
    <row r="2583" spans="1:1" x14ac:dyDescent="0.2">
      <c r="A2583" s="36"/>
    </row>
    <row r="2584" spans="1:1" x14ac:dyDescent="0.2">
      <c r="A2584" s="36"/>
    </row>
    <row r="2585" spans="1:1" x14ac:dyDescent="0.2">
      <c r="A2585" s="36"/>
    </row>
    <row r="2586" spans="1:1" x14ac:dyDescent="0.2">
      <c r="A2586" s="36"/>
    </row>
    <row r="2587" spans="1:1" x14ac:dyDescent="0.2">
      <c r="A2587" s="36"/>
    </row>
    <row r="2588" spans="1:1" x14ac:dyDescent="0.2">
      <c r="A2588" s="36"/>
    </row>
    <row r="2589" spans="1:1" x14ac:dyDescent="0.2">
      <c r="A2589" s="36"/>
    </row>
    <row r="2590" spans="1:1" x14ac:dyDescent="0.2">
      <c r="A2590" s="36"/>
    </row>
    <row r="2591" spans="1:1" x14ac:dyDescent="0.2">
      <c r="A2591" s="36"/>
    </row>
    <row r="2592" spans="1:1" x14ac:dyDescent="0.2">
      <c r="A2592" s="36"/>
    </row>
    <row r="2593" spans="1:1" x14ac:dyDescent="0.2">
      <c r="A2593" s="36"/>
    </row>
    <row r="2594" spans="1:1" x14ac:dyDescent="0.2">
      <c r="A2594" s="36"/>
    </row>
    <row r="2595" spans="1:1" x14ac:dyDescent="0.2">
      <c r="A2595" s="36"/>
    </row>
    <row r="2596" spans="1:1" x14ac:dyDescent="0.2">
      <c r="A2596" s="36"/>
    </row>
    <row r="2597" spans="1:1" x14ac:dyDescent="0.2">
      <c r="A2597" s="36"/>
    </row>
    <row r="2598" spans="1:1" x14ac:dyDescent="0.2">
      <c r="A2598" s="36"/>
    </row>
    <row r="2599" spans="1:1" x14ac:dyDescent="0.2">
      <c r="A2599" s="36"/>
    </row>
    <row r="2600" spans="1:1" x14ac:dyDescent="0.2">
      <c r="A2600" s="36"/>
    </row>
    <row r="2601" spans="1:1" x14ac:dyDescent="0.2">
      <c r="A2601" s="36"/>
    </row>
    <row r="2602" spans="1:1" x14ac:dyDescent="0.2">
      <c r="A2602" s="36"/>
    </row>
    <row r="2603" spans="1:1" x14ac:dyDescent="0.2">
      <c r="A2603" s="36"/>
    </row>
    <row r="2604" spans="1:1" x14ac:dyDescent="0.2">
      <c r="A2604" s="36"/>
    </row>
    <row r="2605" spans="1:1" x14ac:dyDescent="0.2">
      <c r="A2605" s="36"/>
    </row>
    <row r="2606" spans="1:1" x14ac:dyDescent="0.2">
      <c r="A2606" s="36"/>
    </row>
    <row r="2607" spans="1:1" x14ac:dyDescent="0.2">
      <c r="A2607" s="36"/>
    </row>
    <row r="2608" spans="1:1" x14ac:dyDescent="0.2">
      <c r="A2608" s="36"/>
    </row>
    <row r="2609" spans="1:1" x14ac:dyDescent="0.2">
      <c r="A2609" s="36"/>
    </row>
    <row r="2610" spans="1:1" x14ac:dyDescent="0.2">
      <c r="A2610" s="36"/>
    </row>
    <row r="2611" spans="1:1" x14ac:dyDescent="0.2">
      <c r="A2611" s="36"/>
    </row>
    <row r="2612" spans="1:1" x14ac:dyDescent="0.2">
      <c r="A2612" s="36"/>
    </row>
    <row r="2613" spans="1:1" x14ac:dyDescent="0.2">
      <c r="A2613" s="36"/>
    </row>
    <row r="2614" spans="1:1" x14ac:dyDescent="0.2">
      <c r="A2614" s="36"/>
    </row>
    <row r="2615" spans="1:1" x14ac:dyDescent="0.2">
      <c r="A2615" s="36"/>
    </row>
    <row r="2616" spans="1:1" x14ac:dyDescent="0.2">
      <c r="A2616" s="36"/>
    </row>
    <row r="2617" spans="1:1" x14ac:dyDescent="0.2">
      <c r="A2617" s="36"/>
    </row>
    <row r="2618" spans="1:1" x14ac:dyDescent="0.2">
      <c r="A2618" s="36"/>
    </row>
    <row r="2619" spans="1:1" x14ac:dyDescent="0.2">
      <c r="A2619" s="36"/>
    </row>
    <row r="2620" spans="1:1" x14ac:dyDescent="0.2">
      <c r="A2620" s="36"/>
    </row>
    <row r="2621" spans="1:1" x14ac:dyDescent="0.2">
      <c r="A2621" s="36"/>
    </row>
    <row r="2622" spans="1:1" x14ac:dyDescent="0.2">
      <c r="A2622" s="36"/>
    </row>
    <row r="2623" spans="1:1" x14ac:dyDescent="0.2">
      <c r="A2623" s="36"/>
    </row>
    <row r="2624" spans="1:1" x14ac:dyDescent="0.2">
      <c r="A2624" s="36"/>
    </row>
    <row r="2625" spans="1:1" x14ac:dyDescent="0.2">
      <c r="A2625" s="36"/>
    </row>
    <row r="2626" spans="1:1" x14ac:dyDescent="0.2">
      <c r="A2626" s="36"/>
    </row>
    <row r="2627" spans="1:1" x14ac:dyDescent="0.2">
      <c r="A2627" s="36"/>
    </row>
    <row r="2628" spans="1:1" x14ac:dyDescent="0.2">
      <c r="A2628" s="36"/>
    </row>
    <row r="2629" spans="1:1" x14ac:dyDescent="0.2">
      <c r="A2629" s="36"/>
    </row>
    <row r="2630" spans="1:1" x14ac:dyDescent="0.2">
      <c r="A2630" s="36"/>
    </row>
    <row r="2631" spans="1:1" x14ac:dyDescent="0.2">
      <c r="A2631" s="36"/>
    </row>
    <row r="2632" spans="1:1" x14ac:dyDescent="0.2">
      <c r="A2632" s="36"/>
    </row>
    <row r="2633" spans="1:1" x14ac:dyDescent="0.2">
      <c r="A2633" s="36"/>
    </row>
    <row r="2634" spans="1:1" x14ac:dyDescent="0.2">
      <c r="A2634" s="36"/>
    </row>
    <row r="2635" spans="1:1" x14ac:dyDescent="0.2">
      <c r="A2635" s="36"/>
    </row>
    <row r="2636" spans="1:1" x14ac:dyDescent="0.2">
      <c r="A2636" s="36"/>
    </row>
    <row r="2637" spans="1:1" x14ac:dyDescent="0.2">
      <c r="A2637" s="36"/>
    </row>
    <row r="2638" spans="1:1" x14ac:dyDescent="0.2">
      <c r="A2638" s="36"/>
    </row>
    <row r="2639" spans="1:1" x14ac:dyDescent="0.2">
      <c r="A2639" s="36"/>
    </row>
    <row r="2640" spans="1:1" x14ac:dyDescent="0.2">
      <c r="A2640" s="36"/>
    </row>
    <row r="2641" spans="1:1" x14ac:dyDescent="0.2">
      <c r="A2641" s="36"/>
    </row>
    <row r="2642" spans="1:1" x14ac:dyDescent="0.2">
      <c r="A2642" s="36"/>
    </row>
    <row r="2643" spans="1:1" x14ac:dyDescent="0.2">
      <c r="A2643" s="36"/>
    </row>
    <row r="2644" spans="1:1" x14ac:dyDescent="0.2">
      <c r="A2644" s="36"/>
    </row>
    <row r="2645" spans="1:1" x14ac:dyDescent="0.2">
      <c r="A2645" s="36"/>
    </row>
    <row r="2646" spans="1:1" x14ac:dyDescent="0.2">
      <c r="A2646" s="36"/>
    </row>
    <row r="2647" spans="1:1" x14ac:dyDescent="0.2">
      <c r="A2647" s="36"/>
    </row>
    <row r="2648" spans="1:1" x14ac:dyDescent="0.2">
      <c r="A2648" s="36"/>
    </row>
    <row r="2649" spans="1:1" x14ac:dyDescent="0.2">
      <c r="A2649" s="36"/>
    </row>
    <row r="2650" spans="1:1" x14ac:dyDescent="0.2">
      <c r="A2650" s="36"/>
    </row>
    <row r="2651" spans="1:1" x14ac:dyDescent="0.2">
      <c r="A2651" s="36"/>
    </row>
    <row r="2652" spans="1:1" x14ac:dyDescent="0.2">
      <c r="A2652" s="36"/>
    </row>
    <row r="2653" spans="1:1" x14ac:dyDescent="0.2">
      <c r="A2653" s="36"/>
    </row>
    <row r="2654" spans="1:1" x14ac:dyDescent="0.2">
      <c r="A2654" s="36"/>
    </row>
    <row r="2655" spans="1:1" x14ac:dyDescent="0.2">
      <c r="A2655" s="36"/>
    </row>
    <row r="2656" spans="1:1" x14ac:dyDescent="0.2">
      <c r="A2656" s="36"/>
    </row>
    <row r="2657" spans="1:1" x14ac:dyDescent="0.2">
      <c r="A2657" s="36"/>
    </row>
    <row r="2658" spans="1:1" x14ac:dyDescent="0.2">
      <c r="A2658" s="36"/>
    </row>
    <row r="2659" spans="1:1" x14ac:dyDescent="0.2">
      <c r="A2659" s="36"/>
    </row>
    <row r="2660" spans="1:1" x14ac:dyDescent="0.2">
      <c r="A2660" s="36"/>
    </row>
    <row r="2661" spans="1:1" x14ac:dyDescent="0.2">
      <c r="A2661" s="36"/>
    </row>
    <row r="2662" spans="1:1" x14ac:dyDescent="0.2">
      <c r="A2662" s="36"/>
    </row>
    <row r="2663" spans="1:1" x14ac:dyDescent="0.2">
      <c r="A2663" s="36"/>
    </row>
    <row r="2664" spans="1:1" x14ac:dyDescent="0.2">
      <c r="A2664" s="36"/>
    </row>
    <row r="2665" spans="1:1" x14ac:dyDescent="0.2">
      <c r="A2665" s="36"/>
    </row>
    <row r="2666" spans="1:1" x14ac:dyDescent="0.2">
      <c r="A2666" s="36"/>
    </row>
    <row r="2667" spans="1:1" x14ac:dyDescent="0.2">
      <c r="A2667" s="36"/>
    </row>
    <row r="2668" spans="1:1" x14ac:dyDescent="0.2">
      <c r="A2668" s="36"/>
    </row>
    <row r="2669" spans="1:1" x14ac:dyDescent="0.2">
      <c r="A2669" s="36"/>
    </row>
    <row r="2670" spans="1:1" x14ac:dyDescent="0.2">
      <c r="A2670" s="36"/>
    </row>
    <row r="2671" spans="1:1" x14ac:dyDescent="0.2">
      <c r="A2671" s="36"/>
    </row>
    <row r="2672" spans="1:1" x14ac:dyDescent="0.2">
      <c r="A2672" s="36"/>
    </row>
    <row r="2673" spans="1:1" x14ac:dyDescent="0.2">
      <c r="A2673" s="36"/>
    </row>
    <row r="2674" spans="1:1" x14ac:dyDescent="0.2">
      <c r="A2674" s="36"/>
    </row>
    <row r="2675" spans="1:1" x14ac:dyDescent="0.2">
      <c r="A2675" s="36"/>
    </row>
    <row r="2676" spans="1:1" x14ac:dyDescent="0.2">
      <c r="A2676" s="36"/>
    </row>
    <row r="2677" spans="1:1" x14ac:dyDescent="0.2">
      <c r="A2677" s="36"/>
    </row>
    <row r="2678" spans="1:1" x14ac:dyDescent="0.2">
      <c r="A2678" s="36"/>
    </row>
    <row r="2679" spans="1:1" x14ac:dyDescent="0.2">
      <c r="A2679" s="36"/>
    </row>
    <row r="2680" spans="1:1" x14ac:dyDescent="0.2">
      <c r="A2680" s="36"/>
    </row>
    <row r="2681" spans="1:1" x14ac:dyDescent="0.2">
      <c r="A2681" s="36"/>
    </row>
    <row r="2682" spans="1:1" x14ac:dyDescent="0.2">
      <c r="A2682" s="36"/>
    </row>
    <row r="2683" spans="1:1" x14ac:dyDescent="0.2">
      <c r="A2683" s="36"/>
    </row>
    <row r="2684" spans="1:1" x14ac:dyDescent="0.2">
      <c r="A2684" s="36"/>
    </row>
    <row r="2685" spans="1:1" x14ac:dyDescent="0.2">
      <c r="A2685" s="36"/>
    </row>
    <row r="2686" spans="1:1" x14ac:dyDescent="0.2">
      <c r="A2686" s="36"/>
    </row>
    <row r="2687" spans="1:1" x14ac:dyDescent="0.2">
      <c r="A2687" s="36"/>
    </row>
    <row r="2688" spans="1:1" x14ac:dyDescent="0.2">
      <c r="A2688" s="36"/>
    </row>
    <row r="2689" spans="1:1" x14ac:dyDescent="0.2">
      <c r="A2689" s="36"/>
    </row>
    <row r="2690" spans="1:1" x14ac:dyDescent="0.2">
      <c r="A2690" s="36"/>
    </row>
    <row r="2691" spans="1:1" x14ac:dyDescent="0.2">
      <c r="A2691" s="36"/>
    </row>
    <row r="2692" spans="1:1" x14ac:dyDescent="0.2">
      <c r="A2692" s="36"/>
    </row>
    <row r="2693" spans="1:1" x14ac:dyDescent="0.2">
      <c r="A2693" s="36"/>
    </row>
    <row r="2694" spans="1:1" x14ac:dyDescent="0.2">
      <c r="A2694" s="36"/>
    </row>
    <row r="2695" spans="1:1" x14ac:dyDescent="0.2">
      <c r="A2695" s="36"/>
    </row>
    <row r="2696" spans="1:1" x14ac:dyDescent="0.2">
      <c r="A2696" s="36"/>
    </row>
    <row r="2697" spans="1:1" x14ac:dyDescent="0.2">
      <c r="A2697" s="36"/>
    </row>
    <row r="2698" spans="1:1" x14ac:dyDescent="0.2">
      <c r="A2698" s="36"/>
    </row>
    <row r="2699" spans="1:1" x14ac:dyDescent="0.2">
      <c r="A2699" s="36"/>
    </row>
    <row r="2700" spans="1:1" x14ac:dyDescent="0.2">
      <c r="A2700" s="36"/>
    </row>
    <row r="2701" spans="1:1" x14ac:dyDescent="0.2">
      <c r="A2701" s="36"/>
    </row>
    <row r="2702" spans="1:1" x14ac:dyDescent="0.2">
      <c r="A2702" s="36"/>
    </row>
    <row r="2703" spans="1:1" x14ac:dyDescent="0.2">
      <c r="A2703" s="36"/>
    </row>
    <row r="2704" spans="1:1" x14ac:dyDescent="0.2">
      <c r="A2704" s="36"/>
    </row>
    <row r="2705" spans="1:1" x14ac:dyDescent="0.2">
      <c r="A2705" s="36"/>
    </row>
    <row r="2706" spans="1:1" x14ac:dyDescent="0.2">
      <c r="A2706" s="36"/>
    </row>
    <row r="2707" spans="1:1" x14ac:dyDescent="0.2">
      <c r="A2707" s="36"/>
    </row>
    <row r="2708" spans="1:1" x14ac:dyDescent="0.2">
      <c r="A2708" s="36"/>
    </row>
    <row r="2709" spans="1:1" x14ac:dyDescent="0.2">
      <c r="A2709" s="36"/>
    </row>
    <row r="2710" spans="1:1" x14ac:dyDescent="0.2">
      <c r="A2710" s="36"/>
    </row>
    <row r="2711" spans="1:1" x14ac:dyDescent="0.2">
      <c r="A2711" s="36"/>
    </row>
    <row r="2712" spans="1:1" x14ac:dyDescent="0.2">
      <c r="A2712" s="36"/>
    </row>
    <row r="2713" spans="1:1" x14ac:dyDescent="0.2">
      <c r="A2713" s="36"/>
    </row>
    <row r="2714" spans="1:1" x14ac:dyDescent="0.2">
      <c r="A2714" s="36"/>
    </row>
    <row r="2715" spans="1:1" x14ac:dyDescent="0.2">
      <c r="A2715" s="36"/>
    </row>
    <row r="2716" spans="1:1" x14ac:dyDescent="0.2">
      <c r="A2716" s="36"/>
    </row>
    <row r="2717" spans="1:1" x14ac:dyDescent="0.2">
      <c r="A2717" s="36"/>
    </row>
    <row r="2718" spans="1:1" x14ac:dyDescent="0.2">
      <c r="A2718" s="36"/>
    </row>
    <row r="2719" spans="1:1" x14ac:dyDescent="0.2">
      <c r="A2719" s="36"/>
    </row>
    <row r="2720" spans="1:1" x14ac:dyDescent="0.2">
      <c r="A2720" s="36"/>
    </row>
    <row r="2721" spans="1:1" x14ac:dyDescent="0.2">
      <c r="A2721" s="36"/>
    </row>
    <row r="2722" spans="1:1" x14ac:dyDescent="0.2">
      <c r="A2722" s="36"/>
    </row>
    <row r="2723" spans="1:1" x14ac:dyDescent="0.2">
      <c r="A2723" s="36"/>
    </row>
    <row r="2724" spans="1:1" x14ac:dyDescent="0.2">
      <c r="A2724" s="36"/>
    </row>
    <row r="2725" spans="1:1" x14ac:dyDescent="0.2">
      <c r="A2725" s="36"/>
    </row>
    <row r="2726" spans="1:1" x14ac:dyDescent="0.2">
      <c r="A2726" s="36"/>
    </row>
    <row r="2727" spans="1:1" x14ac:dyDescent="0.2">
      <c r="A2727" s="36"/>
    </row>
    <row r="2728" spans="1:1" x14ac:dyDescent="0.2">
      <c r="A2728" s="36"/>
    </row>
    <row r="2729" spans="1:1" x14ac:dyDescent="0.2">
      <c r="A2729" s="36"/>
    </row>
    <row r="2730" spans="1:1" x14ac:dyDescent="0.2">
      <c r="A2730" s="36"/>
    </row>
    <row r="2731" spans="1:1" x14ac:dyDescent="0.2">
      <c r="A2731" s="36"/>
    </row>
    <row r="2732" spans="1:1" x14ac:dyDescent="0.2">
      <c r="A2732" s="36"/>
    </row>
    <row r="2733" spans="1:1" x14ac:dyDescent="0.2">
      <c r="A2733" s="36"/>
    </row>
    <row r="2734" spans="1:1" x14ac:dyDescent="0.2">
      <c r="A2734" s="36"/>
    </row>
    <row r="2735" spans="1:1" x14ac:dyDescent="0.2">
      <c r="A2735" s="36"/>
    </row>
    <row r="2736" spans="1:1" x14ac:dyDescent="0.2">
      <c r="A2736" s="36"/>
    </row>
    <row r="2737" spans="1:1" x14ac:dyDescent="0.2">
      <c r="A2737" s="36"/>
    </row>
    <row r="2738" spans="1:1" x14ac:dyDescent="0.2">
      <c r="A2738" s="36"/>
    </row>
    <row r="2739" spans="1:1" x14ac:dyDescent="0.2">
      <c r="A2739" s="36"/>
    </row>
    <row r="2740" spans="1:1" x14ac:dyDescent="0.2">
      <c r="A2740" s="36"/>
    </row>
    <row r="2741" spans="1:1" x14ac:dyDescent="0.2">
      <c r="A2741" s="36"/>
    </row>
    <row r="2742" spans="1:1" x14ac:dyDescent="0.2">
      <c r="A2742" s="36"/>
    </row>
    <row r="2743" spans="1:1" x14ac:dyDescent="0.2">
      <c r="A2743" s="36"/>
    </row>
    <row r="2744" spans="1:1" x14ac:dyDescent="0.2">
      <c r="A2744" s="36"/>
    </row>
    <row r="2745" spans="1:1" x14ac:dyDescent="0.2">
      <c r="A2745" s="36"/>
    </row>
    <row r="2746" spans="1:1" x14ac:dyDescent="0.2">
      <c r="A2746" s="36"/>
    </row>
    <row r="2747" spans="1:1" x14ac:dyDescent="0.2">
      <c r="A2747" s="36"/>
    </row>
    <row r="2748" spans="1:1" x14ac:dyDescent="0.2">
      <c r="A2748" s="36"/>
    </row>
    <row r="2749" spans="1:1" x14ac:dyDescent="0.2">
      <c r="A2749" s="36"/>
    </row>
    <row r="2750" spans="1:1" x14ac:dyDescent="0.2">
      <c r="A2750" s="36"/>
    </row>
    <row r="2751" spans="1:1" x14ac:dyDescent="0.2">
      <c r="A2751" s="36"/>
    </row>
    <row r="2752" spans="1:1" x14ac:dyDescent="0.2">
      <c r="A2752" s="36"/>
    </row>
    <row r="2753" spans="1:1" x14ac:dyDescent="0.2">
      <c r="A2753" s="36"/>
    </row>
    <row r="2754" spans="1:1" x14ac:dyDescent="0.2">
      <c r="A2754" s="36"/>
    </row>
    <row r="2755" spans="1:1" x14ac:dyDescent="0.2">
      <c r="A2755" s="36"/>
    </row>
    <row r="2756" spans="1:1" x14ac:dyDescent="0.2">
      <c r="A2756" s="36"/>
    </row>
    <row r="2757" spans="1:1" x14ac:dyDescent="0.2">
      <c r="A2757" s="36"/>
    </row>
    <row r="2758" spans="1:1" x14ac:dyDescent="0.2">
      <c r="A2758" s="36"/>
    </row>
    <row r="2759" spans="1:1" x14ac:dyDescent="0.2">
      <c r="A2759" s="36"/>
    </row>
    <row r="2760" spans="1:1" x14ac:dyDescent="0.2">
      <c r="A2760" s="36"/>
    </row>
    <row r="2761" spans="1:1" x14ac:dyDescent="0.2">
      <c r="A2761" s="36"/>
    </row>
    <row r="2762" spans="1:1" x14ac:dyDescent="0.2">
      <c r="A2762" s="36"/>
    </row>
    <row r="2763" spans="1:1" x14ac:dyDescent="0.2">
      <c r="A2763" s="36"/>
    </row>
    <row r="2764" spans="1:1" x14ac:dyDescent="0.2">
      <c r="A2764" s="36"/>
    </row>
    <row r="2765" spans="1:1" x14ac:dyDescent="0.2">
      <c r="A2765" s="36"/>
    </row>
    <row r="2766" spans="1:1" x14ac:dyDescent="0.2">
      <c r="A2766" s="36"/>
    </row>
    <row r="2767" spans="1:1" x14ac:dyDescent="0.2">
      <c r="A2767" s="36"/>
    </row>
    <row r="2768" spans="1:1" x14ac:dyDescent="0.2">
      <c r="A2768" s="36"/>
    </row>
    <row r="2769" spans="1:1" x14ac:dyDescent="0.2">
      <c r="A2769" s="36"/>
    </row>
    <row r="2770" spans="1:1" x14ac:dyDescent="0.2">
      <c r="A2770" s="36"/>
    </row>
    <row r="2771" spans="1:1" x14ac:dyDescent="0.2">
      <c r="A2771" s="36"/>
    </row>
    <row r="2772" spans="1:1" x14ac:dyDescent="0.2">
      <c r="A2772" s="36"/>
    </row>
    <row r="2773" spans="1:1" x14ac:dyDescent="0.2">
      <c r="A2773" s="36"/>
    </row>
    <row r="2774" spans="1:1" x14ac:dyDescent="0.2">
      <c r="A2774" s="36"/>
    </row>
    <row r="2775" spans="1:1" x14ac:dyDescent="0.2">
      <c r="A2775" s="36"/>
    </row>
    <row r="2776" spans="1:1" x14ac:dyDescent="0.2">
      <c r="A2776" s="36"/>
    </row>
    <row r="2777" spans="1:1" x14ac:dyDescent="0.2">
      <c r="A2777" s="36"/>
    </row>
    <row r="2778" spans="1:1" x14ac:dyDescent="0.2">
      <c r="A2778" s="36"/>
    </row>
    <row r="2779" spans="1:1" x14ac:dyDescent="0.2">
      <c r="A2779" s="36"/>
    </row>
    <row r="2780" spans="1:1" x14ac:dyDescent="0.2">
      <c r="A2780" s="36"/>
    </row>
    <row r="2781" spans="1:1" x14ac:dyDescent="0.2">
      <c r="A2781" s="36"/>
    </row>
    <row r="2782" spans="1:1" x14ac:dyDescent="0.2">
      <c r="A2782" s="36"/>
    </row>
    <row r="2783" spans="1:1" x14ac:dyDescent="0.2">
      <c r="A2783" s="36"/>
    </row>
    <row r="2784" spans="1:1" x14ac:dyDescent="0.2">
      <c r="A2784" s="36"/>
    </row>
    <row r="2785" spans="1:1" x14ac:dyDescent="0.2">
      <c r="A2785" s="36"/>
    </row>
    <row r="2786" spans="1:1" x14ac:dyDescent="0.2">
      <c r="A2786" s="36"/>
    </row>
    <row r="2787" spans="1:1" x14ac:dyDescent="0.2">
      <c r="A2787" s="36"/>
    </row>
    <row r="2788" spans="1:1" x14ac:dyDescent="0.2">
      <c r="A2788" s="36"/>
    </row>
    <row r="2789" spans="1:1" x14ac:dyDescent="0.2">
      <c r="A2789" s="36"/>
    </row>
    <row r="2790" spans="1:1" x14ac:dyDescent="0.2">
      <c r="A2790" s="36"/>
    </row>
    <row r="2791" spans="1:1" x14ac:dyDescent="0.2">
      <c r="A2791" s="36"/>
    </row>
    <row r="2792" spans="1:1" x14ac:dyDescent="0.2">
      <c r="A2792" s="36"/>
    </row>
    <row r="2793" spans="1:1" x14ac:dyDescent="0.2">
      <c r="A2793" s="36"/>
    </row>
    <row r="2794" spans="1:1" x14ac:dyDescent="0.2">
      <c r="A2794" s="36"/>
    </row>
    <row r="2795" spans="1:1" x14ac:dyDescent="0.2">
      <c r="A2795" s="36"/>
    </row>
    <row r="2796" spans="1:1" x14ac:dyDescent="0.2">
      <c r="A2796" s="36"/>
    </row>
    <row r="2797" spans="1:1" x14ac:dyDescent="0.2">
      <c r="A2797" s="36"/>
    </row>
    <row r="2798" spans="1:1" x14ac:dyDescent="0.2">
      <c r="A2798" s="36"/>
    </row>
    <row r="2799" spans="1:1" x14ac:dyDescent="0.2">
      <c r="A2799" s="36"/>
    </row>
    <row r="2800" spans="1:1" x14ac:dyDescent="0.2">
      <c r="A2800" s="36"/>
    </row>
    <row r="2801" spans="1:1" x14ac:dyDescent="0.2">
      <c r="A2801" s="36"/>
    </row>
    <row r="2802" spans="1:1" x14ac:dyDescent="0.2">
      <c r="A2802" s="36"/>
    </row>
    <row r="2803" spans="1:1" x14ac:dyDescent="0.2">
      <c r="A2803" s="36"/>
    </row>
    <row r="2804" spans="1:1" x14ac:dyDescent="0.2">
      <c r="A2804" s="36"/>
    </row>
    <row r="2805" spans="1:1" x14ac:dyDescent="0.2">
      <c r="A2805" s="36"/>
    </row>
    <row r="2806" spans="1:1" x14ac:dyDescent="0.2">
      <c r="A2806" s="36"/>
    </row>
    <row r="2807" spans="1:1" x14ac:dyDescent="0.2">
      <c r="A2807" s="36"/>
    </row>
    <row r="2808" spans="1:1" x14ac:dyDescent="0.2">
      <c r="A2808" s="36"/>
    </row>
    <row r="2809" spans="1:1" x14ac:dyDescent="0.2">
      <c r="A2809" s="36"/>
    </row>
    <row r="2810" spans="1:1" x14ac:dyDescent="0.2">
      <c r="A2810" s="36"/>
    </row>
    <row r="2811" spans="1:1" x14ac:dyDescent="0.2">
      <c r="A2811" s="36"/>
    </row>
    <row r="2812" spans="1:1" x14ac:dyDescent="0.2">
      <c r="A2812" s="36"/>
    </row>
    <row r="2813" spans="1:1" x14ac:dyDescent="0.2">
      <c r="A2813" s="36"/>
    </row>
    <row r="2814" spans="1:1" x14ac:dyDescent="0.2">
      <c r="A2814" s="36"/>
    </row>
    <row r="2815" spans="1:1" x14ac:dyDescent="0.2">
      <c r="A2815" s="36"/>
    </row>
    <row r="2816" spans="1:1" x14ac:dyDescent="0.2">
      <c r="A2816" s="36"/>
    </row>
    <row r="2817" spans="1:1" x14ac:dyDescent="0.2">
      <c r="A2817" s="36"/>
    </row>
    <row r="2818" spans="1:1" x14ac:dyDescent="0.2">
      <c r="A2818" s="36"/>
    </row>
    <row r="2819" spans="1:1" x14ac:dyDescent="0.2">
      <c r="A2819" s="36"/>
    </row>
    <row r="2820" spans="1:1" x14ac:dyDescent="0.2">
      <c r="A2820" s="36"/>
    </row>
    <row r="2821" spans="1:1" x14ac:dyDescent="0.2">
      <c r="A2821" s="36"/>
    </row>
    <row r="2822" spans="1:1" x14ac:dyDescent="0.2">
      <c r="A2822" s="36"/>
    </row>
    <row r="2823" spans="1:1" x14ac:dyDescent="0.2">
      <c r="A2823" s="36"/>
    </row>
    <row r="2824" spans="1:1" x14ac:dyDescent="0.2">
      <c r="A2824" s="36"/>
    </row>
    <row r="2825" spans="1:1" x14ac:dyDescent="0.2">
      <c r="A2825" s="36"/>
    </row>
    <row r="2826" spans="1:1" x14ac:dyDescent="0.2">
      <c r="A2826" s="36"/>
    </row>
    <row r="2827" spans="1:1" x14ac:dyDescent="0.2">
      <c r="A2827" s="36"/>
    </row>
    <row r="2828" spans="1:1" x14ac:dyDescent="0.2">
      <c r="A2828" s="36"/>
    </row>
    <row r="2829" spans="1:1" x14ac:dyDescent="0.2">
      <c r="A2829" s="36"/>
    </row>
    <row r="2830" spans="1:1" x14ac:dyDescent="0.2">
      <c r="A2830" s="36"/>
    </row>
    <row r="2831" spans="1:1" x14ac:dyDescent="0.2">
      <c r="A2831" s="36"/>
    </row>
    <row r="2832" spans="1:1" x14ac:dyDescent="0.2">
      <c r="A2832" s="36"/>
    </row>
    <row r="2833" spans="1:1" x14ac:dyDescent="0.2">
      <c r="A2833" s="36"/>
    </row>
    <row r="2834" spans="1:1" x14ac:dyDescent="0.2">
      <c r="A2834" s="36"/>
    </row>
    <row r="2835" spans="1:1" x14ac:dyDescent="0.2">
      <c r="A2835" s="36"/>
    </row>
    <row r="2836" spans="1:1" x14ac:dyDescent="0.2">
      <c r="A2836" s="36"/>
    </row>
    <row r="2837" spans="1:1" x14ac:dyDescent="0.2">
      <c r="A2837" s="36"/>
    </row>
    <row r="2838" spans="1:1" x14ac:dyDescent="0.2">
      <c r="A2838" s="36"/>
    </row>
    <row r="2839" spans="1:1" x14ac:dyDescent="0.2">
      <c r="A2839" s="36"/>
    </row>
    <row r="2840" spans="1:1" x14ac:dyDescent="0.2">
      <c r="A2840" s="36"/>
    </row>
    <row r="2841" spans="1:1" x14ac:dyDescent="0.2">
      <c r="A2841" s="36"/>
    </row>
    <row r="2842" spans="1:1" x14ac:dyDescent="0.2">
      <c r="A2842" s="36"/>
    </row>
    <row r="2843" spans="1:1" x14ac:dyDescent="0.2">
      <c r="A2843" s="36"/>
    </row>
    <row r="2844" spans="1:1" x14ac:dyDescent="0.2">
      <c r="A2844" s="36"/>
    </row>
    <row r="2845" spans="1:1" x14ac:dyDescent="0.2">
      <c r="A2845" s="36"/>
    </row>
    <row r="2846" spans="1:1" x14ac:dyDescent="0.2">
      <c r="A2846" s="36"/>
    </row>
    <row r="2847" spans="1:1" x14ac:dyDescent="0.2">
      <c r="A2847" s="36"/>
    </row>
    <row r="2848" spans="1:1" x14ac:dyDescent="0.2">
      <c r="A2848" s="36"/>
    </row>
    <row r="2849" spans="1:1" x14ac:dyDescent="0.2">
      <c r="A2849" s="36"/>
    </row>
    <row r="2850" spans="1:1" x14ac:dyDescent="0.2">
      <c r="A2850" s="36"/>
    </row>
    <row r="2851" spans="1:1" x14ac:dyDescent="0.2">
      <c r="A2851" s="36"/>
    </row>
    <row r="2852" spans="1:1" x14ac:dyDescent="0.2">
      <c r="A2852" s="36"/>
    </row>
    <row r="2853" spans="1:1" x14ac:dyDescent="0.2">
      <c r="A2853" s="36"/>
    </row>
    <row r="2854" spans="1:1" x14ac:dyDescent="0.2">
      <c r="A2854" s="36"/>
    </row>
    <row r="2855" spans="1:1" x14ac:dyDescent="0.2">
      <c r="A2855" s="36"/>
    </row>
    <row r="2856" spans="1:1" x14ac:dyDescent="0.2">
      <c r="A2856" s="36"/>
    </row>
    <row r="2857" spans="1:1" x14ac:dyDescent="0.2">
      <c r="A2857" s="36"/>
    </row>
    <row r="2858" spans="1:1" x14ac:dyDescent="0.2">
      <c r="A2858" s="36"/>
    </row>
    <row r="2859" spans="1:1" x14ac:dyDescent="0.2">
      <c r="A2859" s="36"/>
    </row>
    <row r="2860" spans="1:1" x14ac:dyDescent="0.2">
      <c r="A2860" s="36"/>
    </row>
    <row r="2861" spans="1:1" x14ac:dyDescent="0.2">
      <c r="A2861" s="36"/>
    </row>
    <row r="2862" spans="1:1" x14ac:dyDescent="0.2">
      <c r="A2862" s="36"/>
    </row>
    <row r="2863" spans="1:1" x14ac:dyDescent="0.2">
      <c r="A2863" s="36"/>
    </row>
    <row r="2864" spans="1:1" x14ac:dyDescent="0.2">
      <c r="A2864" s="36"/>
    </row>
    <row r="2865" spans="1:1" x14ac:dyDescent="0.2">
      <c r="A2865" s="36"/>
    </row>
    <row r="2866" spans="1:1" x14ac:dyDescent="0.2">
      <c r="A2866" s="36"/>
    </row>
    <row r="2867" spans="1:1" x14ac:dyDescent="0.2">
      <c r="A2867" s="36"/>
    </row>
    <row r="2868" spans="1:1" x14ac:dyDescent="0.2">
      <c r="A2868" s="36"/>
    </row>
    <row r="2869" spans="1:1" x14ac:dyDescent="0.2">
      <c r="A2869" s="36"/>
    </row>
    <row r="2870" spans="1:1" x14ac:dyDescent="0.2">
      <c r="A2870" s="36"/>
    </row>
    <row r="2871" spans="1:1" x14ac:dyDescent="0.2">
      <c r="A2871" s="36"/>
    </row>
    <row r="2872" spans="1:1" x14ac:dyDescent="0.2">
      <c r="A2872" s="36"/>
    </row>
    <row r="2873" spans="1:1" x14ac:dyDescent="0.2">
      <c r="A2873" s="36"/>
    </row>
    <row r="2874" spans="1:1" x14ac:dyDescent="0.2">
      <c r="A2874" s="36"/>
    </row>
    <row r="2875" spans="1:1" x14ac:dyDescent="0.2">
      <c r="A2875" s="36"/>
    </row>
    <row r="2876" spans="1:1" x14ac:dyDescent="0.2">
      <c r="A2876" s="36"/>
    </row>
    <row r="2877" spans="1:1" x14ac:dyDescent="0.2">
      <c r="A2877" s="36"/>
    </row>
    <row r="2878" spans="1:1" x14ac:dyDescent="0.2">
      <c r="A2878" s="36"/>
    </row>
    <row r="2879" spans="1:1" x14ac:dyDescent="0.2">
      <c r="A2879" s="36"/>
    </row>
    <row r="2880" spans="1:1" x14ac:dyDescent="0.2">
      <c r="A2880" s="36"/>
    </row>
    <row r="2881" spans="1:1" x14ac:dyDescent="0.2">
      <c r="A2881" s="36"/>
    </row>
    <row r="2882" spans="1:1" x14ac:dyDescent="0.2">
      <c r="A2882" s="36"/>
    </row>
    <row r="2883" spans="1:1" x14ac:dyDescent="0.2">
      <c r="A2883" s="36"/>
    </row>
    <row r="2884" spans="1:1" x14ac:dyDescent="0.2">
      <c r="A2884" s="36"/>
    </row>
    <row r="2885" spans="1:1" x14ac:dyDescent="0.2">
      <c r="A2885" s="36"/>
    </row>
    <row r="2886" spans="1:1" x14ac:dyDescent="0.2">
      <c r="A2886" s="36"/>
    </row>
    <row r="2887" spans="1:1" x14ac:dyDescent="0.2">
      <c r="A2887" s="36"/>
    </row>
    <row r="2888" spans="1:1" x14ac:dyDescent="0.2">
      <c r="A2888" s="36"/>
    </row>
    <row r="2889" spans="1:1" x14ac:dyDescent="0.2">
      <c r="A2889" s="36"/>
    </row>
    <row r="2890" spans="1:1" x14ac:dyDescent="0.2">
      <c r="A2890" s="36"/>
    </row>
    <row r="2891" spans="1:1" x14ac:dyDescent="0.2">
      <c r="A2891" s="36"/>
    </row>
    <row r="2892" spans="1:1" x14ac:dyDescent="0.2">
      <c r="A2892" s="36"/>
    </row>
    <row r="2893" spans="1:1" x14ac:dyDescent="0.2">
      <c r="A2893" s="36"/>
    </row>
    <row r="2894" spans="1:1" x14ac:dyDescent="0.2">
      <c r="A2894" s="36"/>
    </row>
    <row r="2895" spans="1:1" x14ac:dyDescent="0.2">
      <c r="A2895" s="36"/>
    </row>
    <row r="2896" spans="1:1" x14ac:dyDescent="0.2">
      <c r="A2896" s="36"/>
    </row>
    <row r="2897" spans="1:1" x14ac:dyDescent="0.2">
      <c r="A2897" s="36"/>
    </row>
    <row r="2898" spans="1:1" x14ac:dyDescent="0.2">
      <c r="A2898" s="36"/>
    </row>
    <row r="2899" spans="1:1" x14ac:dyDescent="0.2">
      <c r="A2899" s="36"/>
    </row>
    <row r="2900" spans="1:1" x14ac:dyDescent="0.2">
      <c r="A2900" s="36"/>
    </row>
    <row r="2901" spans="1:1" x14ac:dyDescent="0.2">
      <c r="A2901" s="36"/>
    </row>
    <row r="2902" spans="1:1" x14ac:dyDescent="0.2">
      <c r="A2902" s="36"/>
    </row>
    <row r="2903" spans="1:1" x14ac:dyDescent="0.2">
      <c r="A2903" s="36"/>
    </row>
    <row r="2904" spans="1:1" x14ac:dyDescent="0.2">
      <c r="A2904" s="36"/>
    </row>
    <row r="2905" spans="1:1" x14ac:dyDescent="0.2">
      <c r="A2905" s="36"/>
    </row>
    <row r="2906" spans="1:1" x14ac:dyDescent="0.2">
      <c r="A2906" s="36"/>
    </row>
    <row r="2907" spans="1:1" x14ac:dyDescent="0.2">
      <c r="A2907" s="36"/>
    </row>
    <row r="2908" spans="1:1" x14ac:dyDescent="0.2">
      <c r="A2908" s="36"/>
    </row>
    <row r="2909" spans="1:1" x14ac:dyDescent="0.2">
      <c r="A2909" s="36"/>
    </row>
    <row r="2910" spans="1:1" x14ac:dyDescent="0.2">
      <c r="A2910" s="36"/>
    </row>
    <row r="2911" spans="1:1" x14ac:dyDescent="0.2">
      <c r="A2911" s="36"/>
    </row>
    <row r="2912" spans="1:1" x14ac:dyDescent="0.2">
      <c r="A2912" s="36"/>
    </row>
    <row r="2913" spans="1:1" x14ac:dyDescent="0.2">
      <c r="A2913" s="36"/>
    </row>
    <row r="2914" spans="1:1" x14ac:dyDescent="0.2">
      <c r="A2914" s="36"/>
    </row>
    <row r="2915" spans="1:1" x14ac:dyDescent="0.2">
      <c r="A2915" s="36"/>
    </row>
    <row r="2916" spans="1:1" x14ac:dyDescent="0.2">
      <c r="A2916" s="36"/>
    </row>
    <row r="2917" spans="1:1" x14ac:dyDescent="0.2">
      <c r="A2917" s="36"/>
    </row>
    <row r="2918" spans="1:1" x14ac:dyDescent="0.2">
      <c r="A2918" s="36"/>
    </row>
    <row r="2919" spans="1:1" x14ac:dyDescent="0.2">
      <c r="A2919" s="36"/>
    </row>
    <row r="2920" spans="1:1" x14ac:dyDescent="0.2">
      <c r="A2920" s="36"/>
    </row>
    <row r="2921" spans="1:1" x14ac:dyDescent="0.2">
      <c r="A2921" s="36"/>
    </row>
    <row r="2922" spans="1:1" x14ac:dyDescent="0.2">
      <c r="A2922" s="36"/>
    </row>
    <row r="2923" spans="1:1" x14ac:dyDescent="0.2">
      <c r="A2923" s="36"/>
    </row>
    <row r="2924" spans="1:1" x14ac:dyDescent="0.2">
      <c r="A2924" s="36"/>
    </row>
    <row r="2925" spans="1:1" x14ac:dyDescent="0.2">
      <c r="A2925" s="36"/>
    </row>
    <row r="2926" spans="1:1" x14ac:dyDescent="0.2">
      <c r="A2926" s="36"/>
    </row>
    <row r="2927" spans="1:1" x14ac:dyDescent="0.2">
      <c r="A2927" s="36"/>
    </row>
    <row r="2928" spans="1:1" x14ac:dyDescent="0.2">
      <c r="A2928" s="36"/>
    </row>
    <row r="2929" spans="1:1" x14ac:dyDescent="0.2">
      <c r="A2929" s="36"/>
    </row>
    <row r="2930" spans="1:1" x14ac:dyDescent="0.2">
      <c r="A2930" s="36"/>
    </row>
    <row r="2931" spans="1:1" x14ac:dyDescent="0.2">
      <c r="A2931" s="36"/>
    </row>
    <row r="2932" spans="1:1" x14ac:dyDescent="0.2">
      <c r="A2932" s="36"/>
    </row>
    <row r="2933" spans="1:1" x14ac:dyDescent="0.2">
      <c r="A2933" s="36"/>
    </row>
    <row r="2934" spans="1:1" x14ac:dyDescent="0.2">
      <c r="A2934" s="36"/>
    </row>
    <row r="2935" spans="1:1" x14ac:dyDescent="0.2">
      <c r="A2935" s="36"/>
    </row>
    <row r="2936" spans="1:1" x14ac:dyDescent="0.2">
      <c r="A2936" s="36"/>
    </row>
    <row r="2937" spans="1:1" x14ac:dyDescent="0.2">
      <c r="A2937" s="36"/>
    </row>
    <row r="2938" spans="1:1" x14ac:dyDescent="0.2">
      <c r="A2938" s="36"/>
    </row>
    <row r="2939" spans="1:1" x14ac:dyDescent="0.2">
      <c r="A2939" s="36"/>
    </row>
    <row r="2940" spans="1:1" x14ac:dyDescent="0.2">
      <c r="A2940" s="36"/>
    </row>
    <row r="2941" spans="1:1" x14ac:dyDescent="0.2">
      <c r="A2941" s="36"/>
    </row>
    <row r="2942" spans="1:1" x14ac:dyDescent="0.2">
      <c r="A2942" s="36"/>
    </row>
    <row r="2943" spans="1:1" x14ac:dyDescent="0.2">
      <c r="A2943" s="36"/>
    </row>
    <row r="2944" spans="1:1" x14ac:dyDescent="0.2">
      <c r="A2944" s="36"/>
    </row>
    <row r="2945" spans="1:1" x14ac:dyDescent="0.2">
      <c r="A2945" s="36"/>
    </row>
    <row r="2946" spans="1:1" x14ac:dyDescent="0.2">
      <c r="A2946" s="36"/>
    </row>
    <row r="2947" spans="1:1" x14ac:dyDescent="0.2">
      <c r="A2947" s="36"/>
    </row>
    <row r="2948" spans="1:1" x14ac:dyDescent="0.2">
      <c r="A2948" s="36"/>
    </row>
    <row r="2949" spans="1:1" x14ac:dyDescent="0.2">
      <c r="A2949" s="36"/>
    </row>
    <row r="2950" spans="1:1" x14ac:dyDescent="0.2">
      <c r="A2950" s="36"/>
    </row>
    <row r="2951" spans="1:1" x14ac:dyDescent="0.2">
      <c r="A2951" s="36"/>
    </row>
    <row r="2952" spans="1:1" x14ac:dyDescent="0.2">
      <c r="A2952" s="36"/>
    </row>
    <row r="2953" spans="1:1" x14ac:dyDescent="0.2">
      <c r="A2953" s="36"/>
    </row>
    <row r="2954" spans="1:1" x14ac:dyDescent="0.2">
      <c r="A2954" s="36"/>
    </row>
    <row r="2955" spans="1:1" x14ac:dyDescent="0.2">
      <c r="A2955" s="36"/>
    </row>
    <row r="2956" spans="1:1" x14ac:dyDescent="0.2">
      <c r="A2956" s="36"/>
    </row>
    <row r="2957" spans="1:1" x14ac:dyDescent="0.2">
      <c r="A2957" s="36"/>
    </row>
    <row r="2958" spans="1:1" x14ac:dyDescent="0.2">
      <c r="A2958" s="36"/>
    </row>
    <row r="2959" spans="1:1" x14ac:dyDescent="0.2">
      <c r="A2959" s="36"/>
    </row>
    <row r="2960" spans="1:1" x14ac:dyDescent="0.2">
      <c r="A2960" s="36"/>
    </row>
    <row r="2961" spans="1:1" x14ac:dyDescent="0.2">
      <c r="A2961" s="36"/>
    </row>
    <row r="2962" spans="1:1" x14ac:dyDescent="0.2">
      <c r="A2962" s="36"/>
    </row>
    <row r="2963" spans="1:1" x14ac:dyDescent="0.2">
      <c r="A2963" s="36"/>
    </row>
    <row r="2964" spans="1:1" x14ac:dyDescent="0.2">
      <c r="A2964" s="36"/>
    </row>
    <row r="2965" spans="1:1" x14ac:dyDescent="0.2">
      <c r="A2965" s="36"/>
    </row>
    <row r="2966" spans="1:1" x14ac:dyDescent="0.2">
      <c r="A2966" s="36"/>
    </row>
    <row r="2967" spans="1:1" x14ac:dyDescent="0.2">
      <c r="A2967" s="36"/>
    </row>
    <row r="2968" spans="1:1" x14ac:dyDescent="0.2">
      <c r="A2968" s="36"/>
    </row>
    <row r="2969" spans="1:1" x14ac:dyDescent="0.2">
      <c r="A2969" s="36"/>
    </row>
    <row r="2970" spans="1:1" x14ac:dyDescent="0.2">
      <c r="A2970" s="36"/>
    </row>
    <row r="2971" spans="1:1" x14ac:dyDescent="0.2">
      <c r="A2971" s="36"/>
    </row>
    <row r="2972" spans="1:1" x14ac:dyDescent="0.2">
      <c r="A2972" s="36"/>
    </row>
    <row r="2973" spans="1:1" x14ac:dyDescent="0.2">
      <c r="A2973" s="36"/>
    </row>
    <row r="2974" spans="1:1" x14ac:dyDescent="0.2">
      <c r="A2974" s="36"/>
    </row>
    <row r="2975" spans="1:1" x14ac:dyDescent="0.2">
      <c r="A2975" s="36"/>
    </row>
    <row r="2976" spans="1:1" x14ac:dyDescent="0.2">
      <c r="A2976" s="36"/>
    </row>
    <row r="2977" spans="1:1" x14ac:dyDescent="0.2">
      <c r="A2977" s="36"/>
    </row>
    <row r="2978" spans="1:1" x14ac:dyDescent="0.2">
      <c r="A2978" s="36"/>
    </row>
    <row r="2979" spans="1:1" x14ac:dyDescent="0.2">
      <c r="A2979" s="36"/>
    </row>
    <row r="2980" spans="1:1" x14ac:dyDescent="0.2">
      <c r="A2980" s="36"/>
    </row>
    <row r="2981" spans="1:1" x14ac:dyDescent="0.2">
      <c r="A2981" s="36"/>
    </row>
    <row r="2982" spans="1:1" x14ac:dyDescent="0.2">
      <c r="A2982" s="36"/>
    </row>
    <row r="2983" spans="1:1" x14ac:dyDescent="0.2">
      <c r="A2983" s="36"/>
    </row>
    <row r="2984" spans="1:1" x14ac:dyDescent="0.2">
      <c r="A2984" s="36"/>
    </row>
    <row r="2985" spans="1:1" x14ac:dyDescent="0.2">
      <c r="A2985" s="36"/>
    </row>
    <row r="2986" spans="1:1" x14ac:dyDescent="0.2">
      <c r="A2986" s="36"/>
    </row>
    <row r="2987" spans="1:1" x14ac:dyDescent="0.2">
      <c r="A2987" s="36"/>
    </row>
    <row r="2988" spans="1:1" x14ac:dyDescent="0.2">
      <c r="A2988" s="36"/>
    </row>
    <row r="2989" spans="1:1" x14ac:dyDescent="0.2">
      <c r="A2989" s="36"/>
    </row>
    <row r="2990" spans="1:1" x14ac:dyDescent="0.2">
      <c r="A2990" s="36"/>
    </row>
    <row r="2991" spans="1:1" x14ac:dyDescent="0.2">
      <c r="A2991" s="36"/>
    </row>
    <row r="2992" spans="1:1" x14ac:dyDescent="0.2">
      <c r="A2992" s="36"/>
    </row>
    <row r="2993" spans="1:1" x14ac:dyDescent="0.2">
      <c r="A2993" s="36"/>
    </row>
    <row r="2994" spans="1:1" x14ac:dyDescent="0.2">
      <c r="A2994" s="36"/>
    </row>
    <row r="2995" spans="1:1" x14ac:dyDescent="0.2">
      <c r="A2995" s="36"/>
    </row>
    <row r="2996" spans="1:1" x14ac:dyDescent="0.2">
      <c r="A2996" s="36"/>
    </row>
    <row r="2997" spans="1:1" x14ac:dyDescent="0.2">
      <c r="A2997" s="36"/>
    </row>
    <row r="2998" spans="1:1" x14ac:dyDescent="0.2">
      <c r="A2998" s="36"/>
    </row>
    <row r="2999" spans="1:1" x14ac:dyDescent="0.2">
      <c r="A2999" s="36"/>
    </row>
    <row r="3000" spans="1:1" x14ac:dyDescent="0.2">
      <c r="A3000" s="36"/>
    </row>
    <row r="3001" spans="1:1" x14ac:dyDescent="0.2">
      <c r="A3001" s="36"/>
    </row>
    <row r="3002" spans="1:1" x14ac:dyDescent="0.2">
      <c r="A3002" s="36"/>
    </row>
    <row r="3003" spans="1:1" x14ac:dyDescent="0.2">
      <c r="A3003" s="36"/>
    </row>
    <row r="3004" spans="1:1" x14ac:dyDescent="0.2">
      <c r="A3004" s="36"/>
    </row>
    <row r="3005" spans="1:1" x14ac:dyDescent="0.2">
      <c r="A3005" s="36"/>
    </row>
    <row r="3006" spans="1:1" x14ac:dyDescent="0.2">
      <c r="A3006" s="36"/>
    </row>
    <row r="3007" spans="1:1" x14ac:dyDescent="0.2">
      <c r="A3007" s="36"/>
    </row>
    <row r="3008" spans="1:1" x14ac:dyDescent="0.2">
      <c r="A3008" s="36"/>
    </row>
    <row r="3009" spans="1:1" x14ac:dyDescent="0.2">
      <c r="A3009" s="36"/>
    </row>
    <row r="3010" spans="1:1" x14ac:dyDescent="0.2">
      <c r="A3010" s="36"/>
    </row>
    <row r="3011" spans="1:1" x14ac:dyDescent="0.2">
      <c r="A3011" s="36"/>
    </row>
    <row r="3012" spans="1:1" x14ac:dyDescent="0.2">
      <c r="A3012" s="36"/>
    </row>
    <row r="3013" spans="1:1" x14ac:dyDescent="0.2">
      <c r="A3013" s="36"/>
    </row>
    <row r="3014" spans="1:1" x14ac:dyDescent="0.2">
      <c r="A3014" s="36"/>
    </row>
    <row r="3015" spans="1:1" x14ac:dyDescent="0.2">
      <c r="A3015" s="36"/>
    </row>
    <row r="3016" spans="1:1" x14ac:dyDescent="0.2">
      <c r="A3016" s="36"/>
    </row>
    <row r="3017" spans="1:1" x14ac:dyDescent="0.2">
      <c r="A3017" s="36"/>
    </row>
    <row r="3018" spans="1:1" x14ac:dyDescent="0.2">
      <c r="A3018" s="36"/>
    </row>
    <row r="3019" spans="1:1" x14ac:dyDescent="0.2">
      <c r="A3019" s="36"/>
    </row>
    <row r="3020" spans="1:1" x14ac:dyDescent="0.2">
      <c r="A3020" s="36"/>
    </row>
    <row r="3021" spans="1:1" x14ac:dyDescent="0.2">
      <c r="A3021" s="36"/>
    </row>
    <row r="3022" spans="1:1" x14ac:dyDescent="0.2">
      <c r="A3022" s="36"/>
    </row>
    <row r="3023" spans="1:1" x14ac:dyDescent="0.2">
      <c r="A3023" s="36"/>
    </row>
    <row r="3024" spans="1:1" x14ac:dyDescent="0.2">
      <c r="A3024" s="36"/>
    </row>
    <row r="3025" spans="1:1" x14ac:dyDescent="0.2">
      <c r="A3025" s="36"/>
    </row>
    <row r="3026" spans="1:1" x14ac:dyDescent="0.2">
      <c r="A3026" s="36"/>
    </row>
    <row r="3027" spans="1:1" x14ac:dyDescent="0.2">
      <c r="A3027" s="36"/>
    </row>
    <row r="3028" spans="1:1" x14ac:dyDescent="0.2">
      <c r="A3028" s="36"/>
    </row>
    <row r="3029" spans="1:1" x14ac:dyDescent="0.2">
      <c r="A3029" s="36"/>
    </row>
    <row r="3030" spans="1:1" x14ac:dyDescent="0.2">
      <c r="A3030" s="36"/>
    </row>
    <row r="3031" spans="1:1" x14ac:dyDescent="0.2">
      <c r="A3031" s="36"/>
    </row>
    <row r="3032" spans="1:1" x14ac:dyDescent="0.2">
      <c r="A3032" s="36"/>
    </row>
    <row r="3033" spans="1:1" x14ac:dyDescent="0.2">
      <c r="A3033" s="36"/>
    </row>
    <row r="3034" spans="1:1" x14ac:dyDescent="0.2">
      <c r="A3034" s="36"/>
    </row>
    <row r="3035" spans="1:1" x14ac:dyDescent="0.2">
      <c r="A3035" s="36"/>
    </row>
    <row r="3036" spans="1:1" x14ac:dyDescent="0.2">
      <c r="A3036" s="36"/>
    </row>
    <row r="3037" spans="1:1" x14ac:dyDescent="0.2">
      <c r="A3037" s="36"/>
    </row>
    <row r="3038" spans="1:1" x14ac:dyDescent="0.2">
      <c r="A3038" s="36"/>
    </row>
    <row r="3039" spans="1:1" x14ac:dyDescent="0.2">
      <c r="A3039" s="36"/>
    </row>
    <row r="3040" spans="1:1" x14ac:dyDescent="0.2">
      <c r="A3040" s="36"/>
    </row>
    <row r="3041" spans="1:1" x14ac:dyDescent="0.2">
      <c r="A3041" s="36"/>
    </row>
    <row r="3042" spans="1:1" x14ac:dyDescent="0.2">
      <c r="A3042" s="36"/>
    </row>
    <row r="3043" spans="1:1" x14ac:dyDescent="0.2">
      <c r="A3043" s="36"/>
    </row>
    <row r="3044" spans="1:1" x14ac:dyDescent="0.2">
      <c r="A3044" s="36"/>
    </row>
    <row r="3045" spans="1:1" x14ac:dyDescent="0.2">
      <c r="A3045" s="36"/>
    </row>
    <row r="3046" spans="1:1" x14ac:dyDescent="0.2">
      <c r="A3046" s="36"/>
    </row>
    <row r="3047" spans="1:1" x14ac:dyDescent="0.2">
      <c r="A3047" s="36"/>
    </row>
    <row r="3048" spans="1:1" x14ac:dyDescent="0.2">
      <c r="A3048" s="36"/>
    </row>
    <row r="3049" spans="1:1" x14ac:dyDescent="0.2">
      <c r="A3049" s="36"/>
    </row>
    <row r="3050" spans="1:1" x14ac:dyDescent="0.2">
      <c r="A3050" s="36"/>
    </row>
    <row r="3051" spans="1:1" x14ac:dyDescent="0.2">
      <c r="A3051" s="36"/>
    </row>
    <row r="3052" spans="1:1" x14ac:dyDescent="0.2">
      <c r="A3052" s="36"/>
    </row>
    <row r="3053" spans="1:1" x14ac:dyDescent="0.2">
      <c r="A3053" s="36"/>
    </row>
    <row r="3054" spans="1:1" x14ac:dyDescent="0.2">
      <c r="A3054" s="36"/>
    </row>
    <row r="3055" spans="1:1" x14ac:dyDescent="0.2">
      <c r="A3055" s="36"/>
    </row>
    <row r="3056" spans="1:1" x14ac:dyDescent="0.2">
      <c r="A3056" s="36"/>
    </row>
    <row r="3057" spans="1:1" x14ac:dyDescent="0.2">
      <c r="A3057" s="36"/>
    </row>
    <row r="3058" spans="1:1" x14ac:dyDescent="0.2">
      <c r="A3058" s="36"/>
    </row>
    <row r="3059" spans="1:1" x14ac:dyDescent="0.2">
      <c r="A3059" s="36"/>
    </row>
    <row r="3060" spans="1:1" x14ac:dyDescent="0.2">
      <c r="A3060" s="36"/>
    </row>
    <row r="3061" spans="1:1" x14ac:dyDescent="0.2">
      <c r="A3061" s="36"/>
    </row>
    <row r="3062" spans="1:1" x14ac:dyDescent="0.2">
      <c r="A3062" s="36"/>
    </row>
    <row r="3063" spans="1:1" x14ac:dyDescent="0.2">
      <c r="A3063" s="36"/>
    </row>
    <row r="3064" spans="1:1" x14ac:dyDescent="0.2">
      <c r="A3064" s="36"/>
    </row>
    <row r="3065" spans="1:1" x14ac:dyDescent="0.2">
      <c r="A3065" s="36"/>
    </row>
    <row r="3066" spans="1:1" x14ac:dyDescent="0.2">
      <c r="A3066" s="36"/>
    </row>
    <row r="3067" spans="1:1" x14ac:dyDescent="0.2">
      <c r="A3067" s="36"/>
    </row>
    <row r="3068" spans="1:1" x14ac:dyDescent="0.2">
      <c r="A3068" s="36"/>
    </row>
    <row r="3069" spans="1:1" x14ac:dyDescent="0.2">
      <c r="A3069" s="36"/>
    </row>
    <row r="3070" spans="1:1" x14ac:dyDescent="0.2">
      <c r="A3070" s="36"/>
    </row>
    <row r="3071" spans="1:1" x14ac:dyDescent="0.2">
      <c r="A3071" s="36"/>
    </row>
    <row r="3072" spans="1:1" x14ac:dyDescent="0.2">
      <c r="A3072" s="36"/>
    </row>
    <row r="3073" spans="1:1" x14ac:dyDescent="0.2">
      <c r="A3073" s="36"/>
    </row>
    <row r="3074" spans="1:1" x14ac:dyDescent="0.2">
      <c r="A3074" s="36"/>
    </row>
    <row r="3075" spans="1:1" x14ac:dyDescent="0.2">
      <c r="A3075" s="36"/>
    </row>
    <row r="3076" spans="1:1" x14ac:dyDescent="0.2">
      <c r="A3076" s="36"/>
    </row>
    <row r="3077" spans="1:1" x14ac:dyDescent="0.2">
      <c r="A3077" s="36"/>
    </row>
    <row r="3078" spans="1:1" x14ac:dyDescent="0.2">
      <c r="A3078" s="36"/>
    </row>
    <row r="3079" spans="1:1" x14ac:dyDescent="0.2">
      <c r="A3079" s="36"/>
    </row>
    <row r="3080" spans="1:1" x14ac:dyDescent="0.2">
      <c r="A3080" s="36"/>
    </row>
    <row r="3081" spans="1:1" x14ac:dyDescent="0.2">
      <c r="A3081" s="36"/>
    </row>
    <row r="3082" spans="1:1" x14ac:dyDescent="0.2">
      <c r="A3082" s="36"/>
    </row>
    <row r="3083" spans="1:1" x14ac:dyDescent="0.2">
      <c r="A3083" s="36"/>
    </row>
    <row r="3084" spans="1:1" x14ac:dyDescent="0.2">
      <c r="A3084" s="36"/>
    </row>
    <row r="3085" spans="1:1" x14ac:dyDescent="0.2">
      <c r="A3085" s="36"/>
    </row>
    <row r="3086" spans="1:1" x14ac:dyDescent="0.2">
      <c r="A3086" s="36"/>
    </row>
    <row r="3087" spans="1:1" x14ac:dyDescent="0.2">
      <c r="A3087" s="36"/>
    </row>
    <row r="3088" spans="1:1" x14ac:dyDescent="0.2">
      <c r="A3088" s="36"/>
    </row>
    <row r="3089" spans="1:1" x14ac:dyDescent="0.2">
      <c r="A3089" s="36"/>
    </row>
    <row r="3090" spans="1:1" x14ac:dyDescent="0.2">
      <c r="A3090" s="36"/>
    </row>
    <row r="3091" spans="1:1" x14ac:dyDescent="0.2">
      <c r="A3091" s="36"/>
    </row>
    <row r="3092" spans="1:1" x14ac:dyDescent="0.2">
      <c r="A3092" s="36"/>
    </row>
    <row r="3093" spans="1:1" x14ac:dyDescent="0.2">
      <c r="A3093" s="36"/>
    </row>
    <row r="3094" spans="1:1" x14ac:dyDescent="0.2">
      <c r="A3094" s="36"/>
    </row>
    <row r="3095" spans="1:1" x14ac:dyDescent="0.2">
      <c r="A3095" s="36"/>
    </row>
    <row r="3096" spans="1:1" x14ac:dyDescent="0.2">
      <c r="A3096" s="36"/>
    </row>
    <row r="3097" spans="1:1" x14ac:dyDescent="0.2">
      <c r="A3097" s="36"/>
    </row>
    <row r="3098" spans="1:1" x14ac:dyDescent="0.2">
      <c r="A3098" s="36"/>
    </row>
    <row r="3099" spans="1:1" x14ac:dyDescent="0.2">
      <c r="A3099" s="36"/>
    </row>
    <row r="3100" spans="1:1" x14ac:dyDescent="0.2">
      <c r="A3100" s="36"/>
    </row>
    <row r="3101" spans="1:1" x14ac:dyDescent="0.2">
      <c r="A3101" s="36"/>
    </row>
    <row r="3102" spans="1:1" x14ac:dyDescent="0.2">
      <c r="A3102" s="36"/>
    </row>
    <row r="3103" spans="1:1" x14ac:dyDescent="0.2">
      <c r="A3103" s="36"/>
    </row>
    <row r="3104" spans="1:1" x14ac:dyDescent="0.2">
      <c r="A3104" s="36"/>
    </row>
    <row r="3105" spans="1:1" x14ac:dyDescent="0.2">
      <c r="A3105" s="36"/>
    </row>
    <row r="3106" spans="1:1" x14ac:dyDescent="0.2">
      <c r="A3106" s="36"/>
    </row>
    <row r="3107" spans="1:1" x14ac:dyDescent="0.2">
      <c r="A3107" s="36"/>
    </row>
    <row r="3108" spans="1:1" x14ac:dyDescent="0.2">
      <c r="A3108" s="36"/>
    </row>
    <row r="3109" spans="1:1" x14ac:dyDescent="0.2">
      <c r="A3109" s="36"/>
    </row>
    <row r="3110" spans="1:1" x14ac:dyDescent="0.2">
      <c r="A3110" s="36"/>
    </row>
    <row r="3111" spans="1:1" x14ac:dyDescent="0.2">
      <c r="A3111" s="36"/>
    </row>
    <row r="3112" spans="1:1" x14ac:dyDescent="0.2">
      <c r="A3112" s="36"/>
    </row>
    <row r="3113" spans="1:1" x14ac:dyDescent="0.2">
      <c r="A3113" s="36"/>
    </row>
    <row r="3114" spans="1:1" x14ac:dyDescent="0.2">
      <c r="A3114" s="36"/>
    </row>
    <row r="3115" spans="1:1" x14ac:dyDescent="0.2">
      <c r="A3115" s="36"/>
    </row>
    <row r="3116" spans="1:1" x14ac:dyDescent="0.2">
      <c r="A3116" s="36"/>
    </row>
    <row r="3117" spans="1:1" x14ac:dyDescent="0.2">
      <c r="A3117" s="36"/>
    </row>
    <row r="3118" spans="1:1" x14ac:dyDescent="0.2">
      <c r="A3118" s="36"/>
    </row>
    <row r="3119" spans="1:1" x14ac:dyDescent="0.2">
      <c r="A3119" s="36"/>
    </row>
    <row r="3120" spans="1:1" x14ac:dyDescent="0.2">
      <c r="A3120" s="36"/>
    </row>
    <row r="3121" spans="1:1" x14ac:dyDescent="0.2">
      <c r="A3121" s="36"/>
    </row>
    <row r="3122" spans="1:1" x14ac:dyDescent="0.2">
      <c r="A3122" s="36"/>
    </row>
    <row r="3123" spans="1:1" x14ac:dyDescent="0.2">
      <c r="A3123" s="36"/>
    </row>
    <row r="3124" spans="1:1" x14ac:dyDescent="0.2">
      <c r="A3124" s="36"/>
    </row>
    <row r="3125" spans="1:1" x14ac:dyDescent="0.2">
      <c r="A3125" s="36"/>
    </row>
    <row r="3126" spans="1:1" x14ac:dyDescent="0.2">
      <c r="A3126" s="36"/>
    </row>
    <row r="3127" spans="1:1" x14ac:dyDescent="0.2">
      <c r="A3127" s="36"/>
    </row>
    <row r="3128" spans="1:1" x14ac:dyDescent="0.2">
      <c r="A3128" s="36"/>
    </row>
    <row r="3129" spans="1:1" x14ac:dyDescent="0.2">
      <c r="A3129" s="36"/>
    </row>
    <row r="3130" spans="1:1" x14ac:dyDescent="0.2">
      <c r="A3130" s="36"/>
    </row>
    <row r="3131" spans="1:1" x14ac:dyDescent="0.2">
      <c r="A3131" s="36"/>
    </row>
    <row r="3132" spans="1:1" x14ac:dyDescent="0.2">
      <c r="A3132" s="36"/>
    </row>
    <row r="3133" spans="1:1" x14ac:dyDescent="0.2">
      <c r="A3133" s="36"/>
    </row>
    <row r="3134" spans="1:1" x14ac:dyDescent="0.2">
      <c r="A3134" s="36"/>
    </row>
    <row r="3135" spans="1:1" x14ac:dyDescent="0.2">
      <c r="A3135" s="36"/>
    </row>
    <row r="3136" spans="1:1" x14ac:dyDescent="0.2">
      <c r="A3136" s="36"/>
    </row>
    <row r="3137" spans="1:1" x14ac:dyDescent="0.2">
      <c r="A3137" s="36"/>
    </row>
    <row r="3138" spans="1:1" x14ac:dyDescent="0.2">
      <c r="A3138" s="36"/>
    </row>
    <row r="3139" spans="1:1" x14ac:dyDescent="0.2">
      <c r="A3139" s="36"/>
    </row>
    <row r="3140" spans="1:1" x14ac:dyDescent="0.2">
      <c r="A3140" s="36"/>
    </row>
    <row r="3141" spans="1:1" x14ac:dyDescent="0.2">
      <c r="A3141" s="36"/>
    </row>
    <row r="3142" spans="1:1" x14ac:dyDescent="0.2">
      <c r="A3142" s="36"/>
    </row>
    <row r="3143" spans="1:1" x14ac:dyDescent="0.2">
      <c r="A3143" s="36"/>
    </row>
    <row r="3144" spans="1:1" x14ac:dyDescent="0.2">
      <c r="A3144" s="36"/>
    </row>
    <row r="3145" spans="1:1" x14ac:dyDescent="0.2">
      <c r="A3145" s="36"/>
    </row>
    <row r="3146" spans="1:1" x14ac:dyDescent="0.2">
      <c r="A3146" s="36"/>
    </row>
    <row r="3147" spans="1:1" x14ac:dyDescent="0.2">
      <c r="A3147" s="36"/>
    </row>
    <row r="3148" spans="1:1" x14ac:dyDescent="0.2">
      <c r="A3148" s="36"/>
    </row>
    <row r="3149" spans="1:1" x14ac:dyDescent="0.2">
      <c r="A3149" s="36"/>
    </row>
    <row r="3150" spans="1:1" x14ac:dyDescent="0.2">
      <c r="A3150" s="36"/>
    </row>
    <row r="3151" spans="1:1" x14ac:dyDescent="0.2">
      <c r="A3151" s="36"/>
    </row>
    <row r="3152" spans="1:1" x14ac:dyDescent="0.2">
      <c r="A3152" s="36"/>
    </row>
    <row r="3153" spans="1:1" x14ac:dyDescent="0.2">
      <c r="A3153" s="36"/>
    </row>
    <row r="3154" spans="1:1" x14ac:dyDescent="0.2">
      <c r="A3154" s="36"/>
    </row>
    <row r="3155" spans="1:1" x14ac:dyDescent="0.2">
      <c r="A3155" s="36"/>
    </row>
    <row r="3156" spans="1:1" x14ac:dyDescent="0.2">
      <c r="A3156" s="36"/>
    </row>
    <row r="3157" spans="1:1" x14ac:dyDescent="0.2">
      <c r="A3157" s="36"/>
    </row>
    <row r="3158" spans="1:1" x14ac:dyDescent="0.2">
      <c r="A3158" s="36"/>
    </row>
    <row r="3159" spans="1:1" x14ac:dyDescent="0.2">
      <c r="A3159" s="36"/>
    </row>
    <row r="3160" spans="1:1" x14ac:dyDescent="0.2">
      <c r="A3160" s="36"/>
    </row>
    <row r="3161" spans="1:1" x14ac:dyDescent="0.2">
      <c r="A3161" s="36"/>
    </row>
    <row r="3162" spans="1:1" x14ac:dyDescent="0.2">
      <c r="A3162" s="36"/>
    </row>
    <row r="3163" spans="1:1" x14ac:dyDescent="0.2">
      <c r="A3163" s="36"/>
    </row>
    <row r="3164" spans="1:1" x14ac:dyDescent="0.2">
      <c r="A3164" s="36"/>
    </row>
    <row r="3165" spans="1:1" x14ac:dyDescent="0.2">
      <c r="A3165" s="36"/>
    </row>
    <row r="3166" spans="1:1" x14ac:dyDescent="0.2">
      <c r="A3166" s="36"/>
    </row>
    <row r="3167" spans="1:1" x14ac:dyDescent="0.2">
      <c r="A3167" s="36"/>
    </row>
    <row r="3168" spans="1:1" x14ac:dyDescent="0.2">
      <c r="A3168" s="36"/>
    </row>
    <row r="3169" spans="1:1" x14ac:dyDescent="0.2">
      <c r="A3169" s="36"/>
    </row>
    <row r="3170" spans="1:1" x14ac:dyDescent="0.2">
      <c r="A3170" s="36"/>
    </row>
    <row r="3171" spans="1:1" x14ac:dyDescent="0.2">
      <c r="A3171" s="36"/>
    </row>
    <row r="3172" spans="1:1" x14ac:dyDescent="0.2">
      <c r="A3172" s="36"/>
    </row>
    <row r="3173" spans="1:1" x14ac:dyDescent="0.2">
      <c r="A3173" s="36"/>
    </row>
    <row r="3174" spans="1:1" x14ac:dyDescent="0.2">
      <c r="A3174" s="36"/>
    </row>
    <row r="3175" spans="1:1" x14ac:dyDescent="0.2">
      <c r="A3175" s="36"/>
    </row>
    <row r="3176" spans="1:1" x14ac:dyDescent="0.2">
      <c r="A3176" s="36"/>
    </row>
    <row r="3177" spans="1:1" x14ac:dyDescent="0.2">
      <c r="A3177" s="36"/>
    </row>
    <row r="3178" spans="1:1" x14ac:dyDescent="0.2">
      <c r="A3178" s="36"/>
    </row>
    <row r="3179" spans="1:1" x14ac:dyDescent="0.2">
      <c r="A3179" s="36"/>
    </row>
    <row r="3180" spans="1:1" x14ac:dyDescent="0.2">
      <c r="A3180" s="36"/>
    </row>
    <row r="3181" spans="1:1" x14ac:dyDescent="0.2">
      <c r="A3181" s="36"/>
    </row>
    <row r="3182" spans="1:1" x14ac:dyDescent="0.2">
      <c r="A3182" s="36"/>
    </row>
    <row r="3183" spans="1:1" x14ac:dyDescent="0.2">
      <c r="A3183" s="36"/>
    </row>
    <row r="3184" spans="1:1" x14ac:dyDescent="0.2">
      <c r="A3184" s="36"/>
    </row>
    <row r="3185" spans="1:1" x14ac:dyDescent="0.2">
      <c r="A3185" s="36"/>
    </row>
    <row r="3186" spans="1:1" x14ac:dyDescent="0.2">
      <c r="A3186" s="36"/>
    </row>
    <row r="3187" spans="1:1" x14ac:dyDescent="0.2">
      <c r="A3187" s="36"/>
    </row>
    <row r="3188" spans="1:1" x14ac:dyDescent="0.2">
      <c r="A3188" s="36"/>
    </row>
    <row r="3189" spans="1:1" x14ac:dyDescent="0.2">
      <c r="A3189" s="36"/>
    </row>
    <row r="3190" spans="1:1" x14ac:dyDescent="0.2">
      <c r="A3190" s="36"/>
    </row>
    <row r="3191" spans="1:1" x14ac:dyDescent="0.2">
      <c r="A3191" s="36"/>
    </row>
    <row r="3192" spans="1:1" x14ac:dyDescent="0.2">
      <c r="A3192" s="36"/>
    </row>
    <row r="3193" spans="1:1" x14ac:dyDescent="0.2">
      <c r="A3193" s="36"/>
    </row>
    <row r="3194" spans="1:1" x14ac:dyDescent="0.2">
      <c r="A3194" s="36"/>
    </row>
    <row r="3195" spans="1:1" x14ac:dyDescent="0.2">
      <c r="A3195" s="36"/>
    </row>
    <row r="3196" spans="1:1" x14ac:dyDescent="0.2">
      <c r="A3196" s="36"/>
    </row>
    <row r="3197" spans="1:1" x14ac:dyDescent="0.2">
      <c r="A3197" s="36"/>
    </row>
    <row r="3198" spans="1:1" x14ac:dyDescent="0.2">
      <c r="A3198" s="36"/>
    </row>
    <row r="3199" spans="1:1" x14ac:dyDescent="0.2">
      <c r="A3199" s="36"/>
    </row>
    <row r="3200" spans="1:1" x14ac:dyDescent="0.2">
      <c r="A3200" s="36"/>
    </row>
    <row r="3201" spans="1:1" x14ac:dyDescent="0.2">
      <c r="A3201" s="36"/>
    </row>
    <row r="3202" spans="1:1" x14ac:dyDescent="0.2">
      <c r="A3202" s="36"/>
    </row>
    <row r="3203" spans="1:1" x14ac:dyDescent="0.2">
      <c r="A3203" s="36"/>
    </row>
    <row r="3204" spans="1:1" x14ac:dyDescent="0.2">
      <c r="A3204" s="36"/>
    </row>
    <row r="3205" spans="1:1" x14ac:dyDescent="0.2">
      <c r="A3205" s="36"/>
    </row>
    <row r="3206" spans="1:1" x14ac:dyDescent="0.2">
      <c r="A3206" s="36"/>
    </row>
    <row r="3207" spans="1:1" x14ac:dyDescent="0.2">
      <c r="A3207" s="36"/>
    </row>
    <row r="3208" spans="1:1" x14ac:dyDescent="0.2">
      <c r="A3208" s="36"/>
    </row>
    <row r="3209" spans="1:1" x14ac:dyDescent="0.2">
      <c r="A3209" s="36"/>
    </row>
    <row r="3210" spans="1:1" x14ac:dyDescent="0.2">
      <c r="A3210" s="36"/>
    </row>
    <row r="3211" spans="1:1" x14ac:dyDescent="0.2">
      <c r="A3211" s="36"/>
    </row>
    <row r="3212" spans="1:1" x14ac:dyDescent="0.2">
      <c r="A3212" s="36"/>
    </row>
    <row r="3213" spans="1:1" x14ac:dyDescent="0.2">
      <c r="A3213" s="36"/>
    </row>
    <row r="3214" spans="1:1" x14ac:dyDescent="0.2">
      <c r="A3214" s="36"/>
    </row>
    <row r="3215" spans="1:1" x14ac:dyDescent="0.2">
      <c r="A3215" s="36"/>
    </row>
    <row r="3216" spans="1:1" x14ac:dyDescent="0.2">
      <c r="A3216" s="36"/>
    </row>
    <row r="3217" spans="1:1" x14ac:dyDescent="0.2">
      <c r="A3217" s="36"/>
    </row>
    <row r="3218" spans="1:1" x14ac:dyDescent="0.2">
      <c r="A3218" s="36"/>
    </row>
    <row r="3219" spans="1:1" x14ac:dyDescent="0.2">
      <c r="A3219" s="36"/>
    </row>
    <row r="3220" spans="1:1" x14ac:dyDescent="0.2">
      <c r="A3220" s="36"/>
    </row>
    <row r="3221" spans="1:1" x14ac:dyDescent="0.2">
      <c r="A3221" s="36"/>
    </row>
    <row r="3222" spans="1:1" x14ac:dyDescent="0.2">
      <c r="A3222" s="36"/>
    </row>
    <row r="3223" spans="1:1" x14ac:dyDescent="0.2">
      <c r="A3223" s="36"/>
    </row>
    <row r="3224" spans="1:1" x14ac:dyDescent="0.2">
      <c r="A3224" s="36"/>
    </row>
    <row r="3225" spans="1:1" x14ac:dyDescent="0.2">
      <c r="A3225" s="36"/>
    </row>
    <row r="3226" spans="1:1" x14ac:dyDescent="0.2">
      <c r="A3226" s="36"/>
    </row>
    <row r="3227" spans="1:1" x14ac:dyDescent="0.2">
      <c r="A3227" s="36"/>
    </row>
    <row r="3228" spans="1:1" x14ac:dyDescent="0.2">
      <c r="A3228" s="36"/>
    </row>
    <row r="3229" spans="1:1" x14ac:dyDescent="0.2">
      <c r="A3229" s="36"/>
    </row>
    <row r="3230" spans="1:1" x14ac:dyDescent="0.2">
      <c r="A3230" s="36"/>
    </row>
    <row r="3231" spans="1:1" x14ac:dyDescent="0.2">
      <c r="A3231" s="36"/>
    </row>
    <row r="3232" spans="1:1" x14ac:dyDescent="0.2">
      <c r="A3232" s="36"/>
    </row>
    <row r="3233" spans="1:1" x14ac:dyDescent="0.2">
      <c r="A3233" s="36"/>
    </row>
    <row r="3234" spans="1:1" x14ac:dyDescent="0.2">
      <c r="A3234" s="36"/>
    </row>
    <row r="3235" spans="1:1" x14ac:dyDescent="0.2">
      <c r="A3235" s="36"/>
    </row>
    <row r="3236" spans="1:1" x14ac:dyDescent="0.2">
      <c r="A3236" s="36"/>
    </row>
    <row r="3237" spans="1:1" x14ac:dyDescent="0.2">
      <c r="A3237" s="36"/>
    </row>
    <row r="3238" spans="1:1" x14ac:dyDescent="0.2">
      <c r="A3238" s="36"/>
    </row>
    <row r="3239" spans="1:1" x14ac:dyDescent="0.2">
      <c r="A3239" s="36"/>
    </row>
    <row r="3240" spans="1:1" x14ac:dyDescent="0.2">
      <c r="A3240" s="36"/>
    </row>
    <row r="3241" spans="1:1" x14ac:dyDescent="0.2">
      <c r="A3241" s="36"/>
    </row>
    <row r="3242" spans="1:1" x14ac:dyDescent="0.2">
      <c r="A3242" s="36"/>
    </row>
    <row r="3243" spans="1:1" x14ac:dyDescent="0.2">
      <c r="A3243" s="36"/>
    </row>
    <row r="3244" spans="1:1" x14ac:dyDescent="0.2">
      <c r="A3244" s="36"/>
    </row>
    <row r="3245" spans="1:1" x14ac:dyDescent="0.2">
      <c r="A3245" s="36"/>
    </row>
    <row r="3246" spans="1:1" x14ac:dyDescent="0.2">
      <c r="A3246" s="36"/>
    </row>
    <row r="3247" spans="1:1" x14ac:dyDescent="0.2">
      <c r="A3247" s="36"/>
    </row>
    <row r="3248" spans="1:1" x14ac:dyDescent="0.2">
      <c r="A3248" s="36"/>
    </row>
    <row r="3249" spans="1:1" x14ac:dyDescent="0.2">
      <c r="A3249" s="36"/>
    </row>
    <row r="3250" spans="1:1" x14ac:dyDescent="0.2">
      <c r="A3250" s="36"/>
    </row>
    <row r="3251" spans="1:1" x14ac:dyDescent="0.2">
      <c r="A3251" s="36"/>
    </row>
    <row r="3252" spans="1:1" x14ac:dyDescent="0.2">
      <c r="A3252" s="36"/>
    </row>
    <row r="3253" spans="1:1" x14ac:dyDescent="0.2">
      <c r="A3253" s="36"/>
    </row>
    <row r="3254" spans="1:1" x14ac:dyDescent="0.2">
      <c r="A3254" s="36"/>
    </row>
    <row r="3255" spans="1:1" x14ac:dyDescent="0.2">
      <c r="A3255" s="36"/>
    </row>
    <row r="3256" spans="1:1" x14ac:dyDescent="0.2">
      <c r="A3256" s="36"/>
    </row>
    <row r="3257" spans="1:1" x14ac:dyDescent="0.2">
      <c r="A3257" s="36"/>
    </row>
    <row r="3258" spans="1:1" x14ac:dyDescent="0.2">
      <c r="A3258" s="36"/>
    </row>
    <row r="3259" spans="1:1" x14ac:dyDescent="0.2">
      <c r="A3259" s="36"/>
    </row>
    <row r="3260" spans="1:1" x14ac:dyDescent="0.2">
      <c r="A3260" s="36"/>
    </row>
    <row r="3261" spans="1:1" x14ac:dyDescent="0.2">
      <c r="A3261" s="36"/>
    </row>
    <row r="3262" spans="1:1" x14ac:dyDescent="0.2">
      <c r="A3262" s="36"/>
    </row>
    <row r="3263" spans="1:1" x14ac:dyDescent="0.2">
      <c r="A3263" s="36"/>
    </row>
    <row r="3264" spans="1:1" x14ac:dyDescent="0.2">
      <c r="A3264" s="36"/>
    </row>
    <row r="3265" spans="1:1" x14ac:dyDescent="0.2">
      <c r="A3265" s="36"/>
    </row>
    <row r="3266" spans="1:1" x14ac:dyDescent="0.2">
      <c r="A3266" s="36"/>
    </row>
    <row r="3267" spans="1:1" x14ac:dyDescent="0.2">
      <c r="A3267" s="36"/>
    </row>
    <row r="3268" spans="1:1" x14ac:dyDescent="0.2">
      <c r="A3268" s="36"/>
    </row>
    <row r="3269" spans="1:1" x14ac:dyDescent="0.2">
      <c r="A3269" s="36"/>
    </row>
    <row r="3270" spans="1:1" x14ac:dyDescent="0.2">
      <c r="A3270" s="36"/>
    </row>
    <row r="3271" spans="1:1" x14ac:dyDescent="0.2">
      <c r="A3271" s="36"/>
    </row>
    <row r="3272" spans="1:1" x14ac:dyDescent="0.2">
      <c r="A3272" s="36"/>
    </row>
    <row r="3273" spans="1:1" x14ac:dyDescent="0.2">
      <c r="A3273" s="36"/>
    </row>
    <row r="3274" spans="1:1" x14ac:dyDescent="0.2">
      <c r="A3274" s="36"/>
    </row>
    <row r="3275" spans="1:1" x14ac:dyDescent="0.2">
      <c r="A3275" s="36"/>
    </row>
    <row r="3276" spans="1:1" x14ac:dyDescent="0.2">
      <c r="A3276" s="36"/>
    </row>
    <row r="3277" spans="1:1" x14ac:dyDescent="0.2">
      <c r="A3277" s="36"/>
    </row>
    <row r="3278" spans="1:1" x14ac:dyDescent="0.2">
      <c r="A3278" s="36"/>
    </row>
    <row r="3279" spans="1:1" x14ac:dyDescent="0.2">
      <c r="A3279" s="36"/>
    </row>
    <row r="3280" spans="1:1" x14ac:dyDescent="0.2">
      <c r="A3280" s="36"/>
    </row>
    <row r="3281" spans="1:1" x14ac:dyDescent="0.2">
      <c r="A3281" s="36"/>
    </row>
    <row r="3282" spans="1:1" x14ac:dyDescent="0.2">
      <c r="A3282" s="36"/>
    </row>
    <row r="3283" spans="1:1" x14ac:dyDescent="0.2">
      <c r="A3283" s="36"/>
    </row>
    <row r="3284" spans="1:1" x14ac:dyDescent="0.2">
      <c r="A3284" s="36"/>
    </row>
    <row r="3285" spans="1:1" x14ac:dyDescent="0.2">
      <c r="A3285" s="36"/>
    </row>
    <row r="3286" spans="1:1" x14ac:dyDescent="0.2">
      <c r="A3286" s="36"/>
    </row>
    <row r="3287" spans="1:1" x14ac:dyDescent="0.2">
      <c r="A3287" s="36"/>
    </row>
    <row r="3288" spans="1:1" x14ac:dyDescent="0.2">
      <c r="A3288" s="36"/>
    </row>
    <row r="3289" spans="1:1" x14ac:dyDescent="0.2">
      <c r="A3289" s="36"/>
    </row>
    <row r="3290" spans="1:1" x14ac:dyDescent="0.2">
      <c r="A3290" s="36"/>
    </row>
    <row r="3291" spans="1:1" x14ac:dyDescent="0.2">
      <c r="A3291" s="36"/>
    </row>
    <row r="3292" spans="1:1" x14ac:dyDescent="0.2">
      <c r="A3292" s="36"/>
    </row>
    <row r="3293" spans="1:1" x14ac:dyDescent="0.2">
      <c r="A3293" s="36"/>
    </row>
    <row r="3294" spans="1:1" x14ac:dyDescent="0.2">
      <c r="A3294" s="36"/>
    </row>
    <row r="3295" spans="1:1" x14ac:dyDescent="0.2">
      <c r="A3295" s="36"/>
    </row>
    <row r="3296" spans="1:1" x14ac:dyDescent="0.2">
      <c r="A3296" s="36"/>
    </row>
    <row r="3297" spans="1:1" x14ac:dyDescent="0.2">
      <c r="A3297" s="36"/>
    </row>
    <row r="3298" spans="1:1" x14ac:dyDescent="0.2">
      <c r="A3298" s="36"/>
    </row>
    <row r="3299" spans="1:1" x14ac:dyDescent="0.2">
      <c r="A3299" s="36"/>
    </row>
    <row r="3300" spans="1:1" x14ac:dyDescent="0.2">
      <c r="A3300" s="36"/>
    </row>
    <row r="3301" spans="1:1" x14ac:dyDescent="0.2">
      <c r="A3301" s="36"/>
    </row>
    <row r="3302" spans="1:1" x14ac:dyDescent="0.2">
      <c r="A3302" s="36"/>
    </row>
    <row r="3303" spans="1:1" x14ac:dyDescent="0.2">
      <c r="A3303" s="36"/>
    </row>
    <row r="3304" spans="1:1" x14ac:dyDescent="0.2">
      <c r="A3304" s="36"/>
    </row>
    <row r="3305" spans="1:1" x14ac:dyDescent="0.2">
      <c r="A3305" s="36"/>
    </row>
    <row r="3306" spans="1:1" x14ac:dyDescent="0.2">
      <c r="A3306" s="36"/>
    </row>
    <row r="3307" spans="1:1" x14ac:dyDescent="0.2">
      <c r="A3307" s="36"/>
    </row>
    <row r="3308" spans="1:1" x14ac:dyDescent="0.2">
      <c r="A3308" s="36"/>
    </row>
    <row r="3309" spans="1:1" x14ac:dyDescent="0.2">
      <c r="A3309" s="36"/>
    </row>
    <row r="3310" spans="1:1" x14ac:dyDescent="0.2">
      <c r="A3310" s="36"/>
    </row>
    <row r="3311" spans="1:1" x14ac:dyDescent="0.2">
      <c r="A3311" s="36"/>
    </row>
    <row r="3312" spans="1:1" x14ac:dyDescent="0.2">
      <c r="A3312" s="36"/>
    </row>
    <row r="3313" spans="1:1" x14ac:dyDescent="0.2">
      <c r="A3313" s="36"/>
    </row>
    <row r="3314" spans="1:1" x14ac:dyDescent="0.2">
      <c r="A3314" s="36"/>
    </row>
    <row r="3315" spans="1:1" x14ac:dyDescent="0.2">
      <c r="A3315" s="36"/>
    </row>
    <row r="3316" spans="1:1" x14ac:dyDescent="0.2">
      <c r="A3316" s="36"/>
    </row>
    <row r="3317" spans="1:1" x14ac:dyDescent="0.2">
      <c r="A3317" s="36"/>
    </row>
    <row r="3318" spans="1:1" x14ac:dyDescent="0.2">
      <c r="A3318" s="36"/>
    </row>
    <row r="3319" spans="1:1" x14ac:dyDescent="0.2">
      <c r="A3319" s="36"/>
    </row>
    <row r="3320" spans="1:1" x14ac:dyDescent="0.2">
      <c r="A3320" s="36"/>
    </row>
    <row r="3321" spans="1:1" x14ac:dyDescent="0.2">
      <c r="A3321" s="36"/>
    </row>
    <row r="3322" spans="1:1" x14ac:dyDescent="0.2">
      <c r="A3322" s="36"/>
    </row>
    <row r="3323" spans="1:1" x14ac:dyDescent="0.2">
      <c r="A3323" s="36"/>
    </row>
    <row r="3324" spans="1:1" x14ac:dyDescent="0.2">
      <c r="A3324" s="36"/>
    </row>
    <row r="3325" spans="1:1" x14ac:dyDescent="0.2">
      <c r="A3325" s="36"/>
    </row>
    <row r="3326" spans="1:1" x14ac:dyDescent="0.2">
      <c r="A3326" s="36"/>
    </row>
    <row r="3327" spans="1:1" x14ac:dyDescent="0.2">
      <c r="A3327" s="36"/>
    </row>
    <row r="3328" spans="1:1" x14ac:dyDescent="0.2">
      <c r="A3328" s="36"/>
    </row>
    <row r="3329" spans="1:1" x14ac:dyDescent="0.2">
      <c r="A3329" s="36"/>
    </row>
    <row r="3330" spans="1:1" x14ac:dyDescent="0.2">
      <c r="A3330" s="36"/>
    </row>
    <row r="3331" spans="1:1" x14ac:dyDescent="0.2">
      <c r="A3331" s="36"/>
    </row>
    <row r="3332" spans="1:1" x14ac:dyDescent="0.2">
      <c r="A3332" s="36"/>
    </row>
    <row r="3333" spans="1:1" x14ac:dyDescent="0.2">
      <c r="A3333" s="36"/>
    </row>
    <row r="3334" spans="1:1" x14ac:dyDescent="0.2">
      <c r="A3334" s="36"/>
    </row>
    <row r="3335" spans="1:1" x14ac:dyDescent="0.2">
      <c r="A3335" s="36"/>
    </row>
    <row r="3336" spans="1:1" x14ac:dyDescent="0.2">
      <c r="A3336" s="36"/>
    </row>
    <row r="3337" spans="1:1" x14ac:dyDescent="0.2">
      <c r="A3337" s="36"/>
    </row>
    <row r="3338" spans="1:1" x14ac:dyDescent="0.2">
      <c r="A3338" s="36"/>
    </row>
    <row r="3339" spans="1:1" x14ac:dyDescent="0.2">
      <c r="A3339" s="36"/>
    </row>
    <row r="3340" spans="1:1" x14ac:dyDescent="0.2">
      <c r="A3340" s="36"/>
    </row>
    <row r="3341" spans="1:1" x14ac:dyDescent="0.2">
      <c r="A3341" s="36"/>
    </row>
    <row r="3342" spans="1:1" x14ac:dyDescent="0.2">
      <c r="A3342" s="36"/>
    </row>
    <row r="3343" spans="1:1" x14ac:dyDescent="0.2">
      <c r="A3343" s="36"/>
    </row>
    <row r="3344" spans="1:1" x14ac:dyDescent="0.2">
      <c r="A3344" s="36"/>
    </row>
    <row r="3345" spans="1:1" x14ac:dyDescent="0.2">
      <c r="A3345" s="36"/>
    </row>
    <row r="3346" spans="1:1" x14ac:dyDescent="0.2">
      <c r="A3346" s="36"/>
    </row>
    <row r="3347" spans="1:1" x14ac:dyDescent="0.2">
      <c r="A3347" s="36"/>
    </row>
    <row r="3348" spans="1:1" x14ac:dyDescent="0.2">
      <c r="A3348" s="36"/>
    </row>
    <row r="3349" spans="1:1" x14ac:dyDescent="0.2">
      <c r="A3349" s="36"/>
    </row>
    <row r="3350" spans="1:1" x14ac:dyDescent="0.2">
      <c r="A3350" s="36"/>
    </row>
    <row r="3351" spans="1:1" x14ac:dyDescent="0.2">
      <c r="A3351" s="36"/>
    </row>
    <row r="3352" spans="1:1" x14ac:dyDescent="0.2">
      <c r="A3352" s="36"/>
    </row>
    <row r="3353" spans="1:1" x14ac:dyDescent="0.2">
      <c r="A3353" s="36"/>
    </row>
    <row r="3354" spans="1:1" x14ac:dyDescent="0.2">
      <c r="A3354" s="36"/>
    </row>
    <row r="3355" spans="1:1" x14ac:dyDescent="0.2">
      <c r="A3355" s="36"/>
    </row>
    <row r="3356" spans="1:1" x14ac:dyDescent="0.2">
      <c r="A3356" s="36"/>
    </row>
    <row r="3357" spans="1:1" x14ac:dyDescent="0.2">
      <c r="A3357" s="36"/>
    </row>
    <row r="3358" spans="1:1" x14ac:dyDescent="0.2">
      <c r="A3358" s="36"/>
    </row>
    <row r="3359" spans="1:1" x14ac:dyDescent="0.2">
      <c r="A3359" s="36"/>
    </row>
    <row r="3360" spans="1:1" x14ac:dyDescent="0.2">
      <c r="A3360" s="36"/>
    </row>
    <row r="3361" spans="1:1" x14ac:dyDescent="0.2">
      <c r="A3361" s="36"/>
    </row>
    <row r="3362" spans="1:1" x14ac:dyDescent="0.2">
      <c r="A3362" s="36"/>
    </row>
    <row r="3363" spans="1:1" x14ac:dyDescent="0.2">
      <c r="A3363" s="36"/>
    </row>
    <row r="3364" spans="1:1" x14ac:dyDescent="0.2">
      <c r="A3364" s="36"/>
    </row>
    <row r="3365" spans="1:1" x14ac:dyDescent="0.2">
      <c r="A3365" s="36"/>
    </row>
    <row r="3366" spans="1:1" x14ac:dyDescent="0.2">
      <c r="A3366" s="36"/>
    </row>
    <row r="3367" spans="1:1" x14ac:dyDescent="0.2">
      <c r="A3367" s="36"/>
    </row>
    <row r="3368" spans="1:1" x14ac:dyDescent="0.2">
      <c r="A3368" s="36"/>
    </row>
    <row r="3369" spans="1:1" x14ac:dyDescent="0.2">
      <c r="A3369" s="36"/>
    </row>
    <row r="3370" spans="1:1" x14ac:dyDescent="0.2">
      <c r="A3370" s="36"/>
    </row>
    <row r="3371" spans="1:1" x14ac:dyDescent="0.2">
      <c r="A3371" s="36"/>
    </row>
    <row r="3372" spans="1:1" x14ac:dyDescent="0.2">
      <c r="A3372" s="36"/>
    </row>
    <row r="3373" spans="1:1" x14ac:dyDescent="0.2">
      <c r="A3373" s="36"/>
    </row>
    <row r="3374" spans="1:1" x14ac:dyDescent="0.2">
      <c r="A3374" s="36"/>
    </row>
    <row r="3375" spans="1:1" x14ac:dyDescent="0.2">
      <c r="A3375" s="36"/>
    </row>
    <row r="3376" spans="1:1" x14ac:dyDescent="0.2">
      <c r="A3376" s="36"/>
    </row>
    <row r="3377" spans="1:1" x14ac:dyDescent="0.2">
      <c r="A3377" s="36"/>
    </row>
    <row r="3378" spans="1:1" x14ac:dyDescent="0.2">
      <c r="A3378" s="36"/>
    </row>
    <row r="3379" spans="1:1" x14ac:dyDescent="0.2">
      <c r="A3379" s="36"/>
    </row>
    <row r="3380" spans="1:1" x14ac:dyDescent="0.2">
      <c r="A3380" s="36"/>
    </row>
    <row r="3381" spans="1:1" x14ac:dyDescent="0.2">
      <c r="A3381" s="36"/>
    </row>
    <row r="3382" spans="1:1" x14ac:dyDescent="0.2">
      <c r="A3382" s="36"/>
    </row>
    <row r="3383" spans="1:1" x14ac:dyDescent="0.2">
      <c r="A3383" s="36"/>
    </row>
    <row r="3384" spans="1:1" x14ac:dyDescent="0.2">
      <c r="A3384" s="36"/>
    </row>
    <row r="3385" spans="1:1" x14ac:dyDescent="0.2">
      <c r="A3385" s="36"/>
    </row>
    <row r="3386" spans="1:1" x14ac:dyDescent="0.2">
      <c r="A3386" s="36"/>
    </row>
    <row r="3387" spans="1:1" x14ac:dyDescent="0.2">
      <c r="A3387" s="36"/>
    </row>
    <row r="3388" spans="1:1" x14ac:dyDescent="0.2">
      <c r="A3388" s="36"/>
    </row>
    <row r="3389" spans="1:1" x14ac:dyDescent="0.2">
      <c r="A3389" s="36"/>
    </row>
    <row r="3390" spans="1:1" x14ac:dyDescent="0.2">
      <c r="A3390" s="36"/>
    </row>
    <row r="3391" spans="1:1" x14ac:dyDescent="0.2">
      <c r="A3391" s="36"/>
    </row>
    <row r="3392" spans="1:1" x14ac:dyDescent="0.2">
      <c r="A3392" s="36"/>
    </row>
    <row r="3393" spans="1:1" x14ac:dyDescent="0.2">
      <c r="A3393" s="36"/>
    </row>
    <row r="3394" spans="1:1" x14ac:dyDescent="0.2">
      <c r="A3394" s="36"/>
    </row>
    <row r="3395" spans="1:1" x14ac:dyDescent="0.2">
      <c r="A3395" s="36"/>
    </row>
    <row r="3396" spans="1:1" x14ac:dyDescent="0.2">
      <c r="A3396" s="36"/>
    </row>
    <row r="3397" spans="1:1" x14ac:dyDescent="0.2">
      <c r="A3397" s="36"/>
    </row>
    <row r="3398" spans="1:1" x14ac:dyDescent="0.2">
      <c r="A3398" s="36"/>
    </row>
    <row r="3399" spans="1:1" x14ac:dyDescent="0.2">
      <c r="A3399" s="36"/>
    </row>
    <row r="3400" spans="1:1" x14ac:dyDescent="0.2">
      <c r="A3400" s="36"/>
    </row>
    <row r="3401" spans="1:1" x14ac:dyDescent="0.2">
      <c r="A3401" s="36"/>
    </row>
    <row r="3402" spans="1:1" x14ac:dyDescent="0.2">
      <c r="A3402" s="36"/>
    </row>
    <row r="3403" spans="1:1" x14ac:dyDescent="0.2">
      <c r="A3403" s="36"/>
    </row>
    <row r="3404" spans="1:1" x14ac:dyDescent="0.2">
      <c r="A3404" s="36"/>
    </row>
    <row r="3405" spans="1:1" x14ac:dyDescent="0.2">
      <c r="A3405" s="36"/>
    </row>
    <row r="3406" spans="1:1" x14ac:dyDescent="0.2">
      <c r="A3406" s="36"/>
    </row>
    <row r="3407" spans="1:1" x14ac:dyDescent="0.2">
      <c r="A3407" s="36"/>
    </row>
    <row r="3408" spans="1:1" x14ac:dyDescent="0.2">
      <c r="A3408" s="36"/>
    </row>
    <row r="3409" spans="1:1" x14ac:dyDescent="0.2">
      <c r="A3409" s="36"/>
    </row>
    <row r="3410" spans="1:1" x14ac:dyDescent="0.2">
      <c r="A3410" s="36"/>
    </row>
    <row r="3411" spans="1:1" x14ac:dyDescent="0.2">
      <c r="A3411" s="36"/>
    </row>
    <row r="3412" spans="1:1" x14ac:dyDescent="0.2">
      <c r="A3412" s="36"/>
    </row>
    <row r="3413" spans="1:1" x14ac:dyDescent="0.2">
      <c r="A3413" s="36"/>
    </row>
    <row r="3414" spans="1:1" x14ac:dyDescent="0.2">
      <c r="A3414" s="36"/>
    </row>
    <row r="3415" spans="1:1" x14ac:dyDescent="0.2">
      <c r="A3415" s="36"/>
    </row>
    <row r="3416" spans="1:1" x14ac:dyDescent="0.2">
      <c r="A3416" s="36"/>
    </row>
    <row r="3417" spans="1:1" x14ac:dyDescent="0.2">
      <c r="A3417" s="36"/>
    </row>
    <row r="3418" spans="1:1" x14ac:dyDescent="0.2">
      <c r="A3418" s="36"/>
    </row>
    <row r="3419" spans="1:1" x14ac:dyDescent="0.2">
      <c r="A3419" s="36"/>
    </row>
    <row r="3420" spans="1:1" x14ac:dyDescent="0.2">
      <c r="A3420" s="36"/>
    </row>
    <row r="3421" spans="1:1" x14ac:dyDescent="0.2">
      <c r="A3421" s="36"/>
    </row>
    <row r="3422" spans="1:1" x14ac:dyDescent="0.2">
      <c r="A3422" s="36"/>
    </row>
    <row r="3423" spans="1:1" x14ac:dyDescent="0.2">
      <c r="A3423" s="36"/>
    </row>
    <row r="3424" spans="1:1" x14ac:dyDescent="0.2">
      <c r="A3424" s="36"/>
    </row>
    <row r="3425" spans="1:1" x14ac:dyDescent="0.2">
      <c r="A3425" s="36"/>
    </row>
    <row r="3426" spans="1:1" x14ac:dyDescent="0.2">
      <c r="A3426" s="36"/>
    </row>
    <row r="3427" spans="1:1" x14ac:dyDescent="0.2">
      <c r="A3427" s="36"/>
    </row>
    <row r="3428" spans="1:1" x14ac:dyDescent="0.2">
      <c r="A3428" s="36"/>
    </row>
    <row r="3429" spans="1:1" x14ac:dyDescent="0.2">
      <c r="A3429" s="36"/>
    </row>
    <row r="3430" spans="1:1" x14ac:dyDescent="0.2">
      <c r="A3430" s="36"/>
    </row>
    <row r="3431" spans="1:1" x14ac:dyDescent="0.2">
      <c r="A3431" s="36"/>
    </row>
    <row r="3432" spans="1:1" x14ac:dyDescent="0.2">
      <c r="A3432" s="36"/>
    </row>
    <row r="3433" spans="1:1" x14ac:dyDescent="0.2">
      <c r="A3433" s="36"/>
    </row>
    <row r="3434" spans="1:1" x14ac:dyDescent="0.2">
      <c r="A3434" s="36"/>
    </row>
    <row r="3435" spans="1:1" x14ac:dyDescent="0.2">
      <c r="A3435" s="36"/>
    </row>
    <row r="3436" spans="1:1" x14ac:dyDescent="0.2">
      <c r="A3436" s="36"/>
    </row>
    <row r="3437" spans="1:1" x14ac:dyDescent="0.2">
      <c r="A3437" s="36"/>
    </row>
    <row r="3438" spans="1:1" x14ac:dyDescent="0.2">
      <c r="A3438" s="36"/>
    </row>
    <row r="3439" spans="1:1" x14ac:dyDescent="0.2">
      <c r="A3439" s="36"/>
    </row>
    <row r="3440" spans="1:1" x14ac:dyDescent="0.2">
      <c r="A3440" s="36"/>
    </row>
    <row r="3441" spans="1:1" x14ac:dyDescent="0.2">
      <c r="A3441" s="36"/>
    </row>
    <row r="3442" spans="1:1" x14ac:dyDescent="0.2">
      <c r="A3442" s="36"/>
    </row>
    <row r="3443" spans="1:1" x14ac:dyDescent="0.2">
      <c r="A3443" s="36"/>
    </row>
    <row r="3444" spans="1:1" x14ac:dyDescent="0.2">
      <c r="A3444" s="36"/>
    </row>
    <row r="3445" spans="1:1" x14ac:dyDescent="0.2">
      <c r="A3445" s="36"/>
    </row>
    <row r="3446" spans="1:1" x14ac:dyDescent="0.2">
      <c r="A3446" s="36"/>
    </row>
    <row r="3447" spans="1:1" x14ac:dyDescent="0.2">
      <c r="A3447" s="36"/>
    </row>
    <row r="3448" spans="1:1" x14ac:dyDescent="0.2">
      <c r="A3448" s="36"/>
    </row>
    <row r="3449" spans="1:1" x14ac:dyDescent="0.2">
      <c r="A3449" s="36"/>
    </row>
    <row r="3450" spans="1:1" x14ac:dyDescent="0.2">
      <c r="A3450" s="36"/>
    </row>
    <row r="3451" spans="1:1" x14ac:dyDescent="0.2">
      <c r="A3451" s="36"/>
    </row>
    <row r="3452" spans="1:1" x14ac:dyDescent="0.2">
      <c r="A3452" s="36"/>
    </row>
    <row r="3453" spans="1:1" x14ac:dyDescent="0.2">
      <c r="A3453" s="36"/>
    </row>
    <row r="3454" spans="1:1" x14ac:dyDescent="0.2">
      <c r="A3454" s="36"/>
    </row>
    <row r="3455" spans="1:1" x14ac:dyDescent="0.2">
      <c r="A3455" s="36"/>
    </row>
    <row r="3456" spans="1:1" x14ac:dyDescent="0.2">
      <c r="A3456" s="36"/>
    </row>
    <row r="3457" spans="1:1" x14ac:dyDescent="0.2">
      <c r="A3457" s="36"/>
    </row>
    <row r="3458" spans="1:1" x14ac:dyDescent="0.2">
      <c r="A3458" s="36"/>
    </row>
    <row r="3459" spans="1:1" x14ac:dyDescent="0.2">
      <c r="A3459" s="36"/>
    </row>
    <row r="3460" spans="1:1" x14ac:dyDescent="0.2">
      <c r="A3460" s="36"/>
    </row>
    <row r="3461" spans="1:1" x14ac:dyDescent="0.2">
      <c r="A3461" s="36"/>
    </row>
    <row r="3462" spans="1:1" x14ac:dyDescent="0.2">
      <c r="A3462" s="36"/>
    </row>
    <row r="3463" spans="1:1" x14ac:dyDescent="0.2">
      <c r="A3463" s="36"/>
    </row>
    <row r="3464" spans="1:1" x14ac:dyDescent="0.2">
      <c r="A3464" s="36"/>
    </row>
    <row r="3465" spans="1:1" x14ac:dyDescent="0.2">
      <c r="A3465" s="36"/>
    </row>
    <row r="3466" spans="1:1" x14ac:dyDescent="0.2">
      <c r="A3466" s="36"/>
    </row>
    <row r="3467" spans="1:1" x14ac:dyDescent="0.2">
      <c r="A3467" s="36"/>
    </row>
    <row r="3468" spans="1:1" x14ac:dyDescent="0.2">
      <c r="A3468" s="36"/>
    </row>
    <row r="3469" spans="1:1" x14ac:dyDescent="0.2">
      <c r="A3469" s="36"/>
    </row>
    <row r="3470" spans="1:1" x14ac:dyDescent="0.2">
      <c r="A3470" s="36"/>
    </row>
    <row r="3471" spans="1:1" x14ac:dyDescent="0.2">
      <c r="A3471" s="36"/>
    </row>
    <row r="3472" spans="1:1" x14ac:dyDescent="0.2">
      <c r="A3472" s="36"/>
    </row>
    <row r="3473" spans="1:1" x14ac:dyDescent="0.2">
      <c r="A3473" s="36"/>
    </row>
    <row r="3474" spans="1:1" x14ac:dyDescent="0.2">
      <c r="A3474" s="36"/>
    </row>
    <row r="3475" spans="1:1" x14ac:dyDescent="0.2">
      <c r="A3475" s="36"/>
    </row>
    <row r="3476" spans="1:1" x14ac:dyDescent="0.2">
      <c r="A3476" s="36"/>
    </row>
    <row r="3477" spans="1:1" x14ac:dyDescent="0.2">
      <c r="A3477" s="36"/>
    </row>
    <row r="3478" spans="1:1" x14ac:dyDescent="0.2">
      <c r="A3478" s="36"/>
    </row>
    <row r="3479" spans="1:1" x14ac:dyDescent="0.2">
      <c r="A3479" s="36"/>
    </row>
    <row r="3480" spans="1:1" x14ac:dyDescent="0.2">
      <c r="A3480" s="36"/>
    </row>
    <row r="3481" spans="1:1" x14ac:dyDescent="0.2">
      <c r="A3481" s="36"/>
    </row>
    <row r="3482" spans="1:1" x14ac:dyDescent="0.2">
      <c r="A3482" s="36"/>
    </row>
    <row r="3483" spans="1:1" x14ac:dyDescent="0.2">
      <c r="A3483" s="36"/>
    </row>
    <row r="3484" spans="1:1" x14ac:dyDescent="0.2">
      <c r="A3484" s="36"/>
    </row>
    <row r="3485" spans="1:1" x14ac:dyDescent="0.2">
      <c r="A3485" s="36"/>
    </row>
    <row r="3486" spans="1:1" x14ac:dyDescent="0.2">
      <c r="A3486" s="36"/>
    </row>
    <row r="3487" spans="1:1" x14ac:dyDescent="0.2">
      <c r="A3487" s="36"/>
    </row>
    <row r="3488" spans="1:1" x14ac:dyDescent="0.2">
      <c r="A3488" s="36"/>
    </row>
    <row r="3489" spans="1:1" x14ac:dyDescent="0.2">
      <c r="A3489" s="36"/>
    </row>
    <row r="3490" spans="1:1" x14ac:dyDescent="0.2">
      <c r="A3490" s="36"/>
    </row>
    <row r="3491" spans="1:1" x14ac:dyDescent="0.2">
      <c r="A3491" s="36"/>
    </row>
    <row r="3492" spans="1:1" x14ac:dyDescent="0.2">
      <c r="A3492" s="36"/>
    </row>
    <row r="3493" spans="1:1" x14ac:dyDescent="0.2">
      <c r="A3493" s="36"/>
    </row>
    <row r="3494" spans="1:1" x14ac:dyDescent="0.2">
      <c r="A3494" s="36"/>
    </row>
    <row r="3495" spans="1:1" x14ac:dyDescent="0.2">
      <c r="A3495" s="36"/>
    </row>
    <row r="3496" spans="1:1" x14ac:dyDescent="0.2">
      <c r="A3496" s="36"/>
    </row>
    <row r="3497" spans="1:1" x14ac:dyDescent="0.2">
      <c r="A3497" s="36"/>
    </row>
    <row r="3498" spans="1:1" x14ac:dyDescent="0.2">
      <c r="A3498" s="36"/>
    </row>
    <row r="3499" spans="1:1" x14ac:dyDescent="0.2">
      <c r="A3499" s="36"/>
    </row>
    <row r="3500" spans="1:1" x14ac:dyDescent="0.2">
      <c r="A3500" s="36"/>
    </row>
    <row r="3501" spans="1:1" x14ac:dyDescent="0.2">
      <c r="A3501" s="36"/>
    </row>
    <row r="3502" spans="1:1" x14ac:dyDescent="0.2">
      <c r="A3502" s="36"/>
    </row>
    <row r="3503" spans="1:1" x14ac:dyDescent="0.2">
      <c r="A3503" s="36"/>
    </row>
    <row r="3504" spans="1:1" x14ac:dyDescent="0.2">
      <c r="A3504" s="36"/>
    </row>
    <row r="3505" spans="1:1" x14ac:dyDescent="0.2">
      <c r="A3505" s="36"/>
    </row>
    <row r="3506" spans="1:1" x14ac:dyDescent="0.2">
      <c r="A3506" s="36"/>
    </row>
    <row r="3507" spans="1:1" x14ac:dyDescent="0.2">
      <c r="A3507" s="36"/>
    </row>
    <row r="3508" spans="1:1" x14ac:dyDescent="0.2">
      <c r="A3508" s="36"/>
    </row>
    <row r="3509" spans="1:1" x14ac:dyDescent="0.2">
      <c r="A3509" s="36"/>
    </row>
    <row r="3510" spans="1:1" x14ac:dyDescent="0.2">
      <c r="A3510" s="36"/>
    </row>
    <row r="3511" spans="1:1" x14ac:dyDescent="0.2">
      <c r="A3511" s="36"/>
    </row>
    <row r="3512" spans="1:1" x14ac:dyDescent="0.2">
      <c r="A3512" s="36"/>
    </row>
    <row r="3513" spans="1:1" x14ac:dyDescent="0.2">
      <c r="A3513" s="36"/>
    </row>
    <row r="3514" spans="1:1" x14ac:dyDescent="0.2">
      <c r="A3514" s="36"/>
    </row>
    <row r="3515" spans="1:1" x14ac:dyDescent="0.2">
      <c r="A3515" s="36"/>
    </row>
    <row r="3516" spans="1:1" x14ac:dyDescent="0.2">
      <c r="A3516" s="36"/>
    </row>
    <row r="3517" spans="1:1" x14ac:dyDescent="0.2">
      <c r="A3517" s="36"/>
    </row>
    <row r="3518" spans="1:1" x14ac:dyDescent="0.2">
      <c r="A3518" s="36"/>
    </row>
    <row r="3519" spans="1:1" x14ac:dyDescent="0.2">
      <c r="A3519" s="36"/>
    </row>
    <row r="3520" spans="1:1" x14ac:dyDescent="0.2">
      <c r="A3520" s="36"/>
    </row>
    <row r="3521" spans="1:1" x14ac:dyDescent="0.2">
      <c r="A3521" s="36"/>
    </row>
    <row r="3522" spans="1:1" x14ac:dyDescent="0.2">
      <c r="A3522" s="36"/>
    </row>
    <row r="3523" spans="1:1" x14ac:dyDescent="0.2">
      <c r="A3523" s="36"/>
    </row>
    <row r="3524" spans="1:1" x14ac:dyDescent="0.2">
      <c r="A3524" s="36"/>
    </row>
    <row r="3525" spans="1:1" x14ac:dyDescent="0.2">
      <c r="A3525" s="36"/>
    </row>
    <row r="3526" spans="1:1" x14ac:dyDescent="0.2">
      <c r="A3526" s="36"/>
    </row>
    <row r="3527" spans="1:1" x14ac:dyDescent="0.2">
      <c r="A3527" s="36"/>
    </row>
    <row r="3528" spans="1:1" x14ac:dyDescent="0.2">
      <c r="A3528" s="36"/>
    </row>
    <row r="3529" spans="1:1" x14ac:dyDescent="0.2">
      <c r="A3529" s="36"/>
    </row>
    <row r="3530" spans="1:1" x14ac:dyDescent="0.2">
      <c r="A3530" s="36"/>
    </row>
    <row r="3531" spans="1:1" x14ac:dyDescent="0.2">
      <c r="A3531" s="36"/>
    </row>
    <row r="3532" spans="1:1" x14ac:dyDescent="0.2">
      <c r="A3532" s="36"/>
    </row>
    <row r="3533" spans="1:1" x14ac:dyDescent="0.2">
      <c r="A3533" s="36"/>
    </row>
    <row r="3534" spans="1:1" x14ac:dyDescent="0.2">
      <c r="A3534" s="36"/>
    </row>
    <row r="3535" spans="1:1" x14ac:dyDescent="0.2">
      <c r="A3535" s="36"/>
    </row>
    <row r="3536" spans="1:1" x14ac:dyDescent="0.2">
      <c r="A3536" s="36"/>
    </row>
    <row r="3537" spans="1:1" x14ac:dyDescent="0.2">
      <c r="A3537" s="36"/>
    </row>
    <row r="3538" spans="1:1" x14ac:dyDescent="0.2">
      <c r="A3538" s="36"/>
    </row>
    <row r="3539" spans="1:1" x14ac:dyDescent="0.2">
      <c r="A3539" s="36"/>
    </row>
    <row r="3540" spans="1:1" x14ac:dyDescent="0.2">
      <c r="A3540" s="36"/>
    </row>
    <row r="3541" spans="1:1" x14ac:dyDescent="0.2">
      <c r="A3541" s="36"/>
    </row>
    <row r="3542" spans="1:1" x14ac:dyDescent="0.2">
      <c r="A3542" s="36"/>
    </row>
    <row r="3543" spans="1:1" x14ac:dyDescent="0.2">
      <c r="A3543" s="36"/>
    </row>
    <row r="3544" spans="1:1" x14ac:dyDescent="0.2">
      <c r="A3544" s="36"/>
    </row>
    <row r="3545" spans="1:1" x14ac:dyDescent="0.2">
      <c r="A3545" s="36"/>
    </row>
    <row r="3546" spans="1:1" x14ac:dyDescent="0.2">
      <c r="A3546" s="36"/>
    </row>
    <row r="3547" spans="1:1" x14ac:dyDescent="0.2">
      <c r="A3547" s="36"/>
    </row>
    <row r="3548" spans="1:1" x14ac:dyDescent="0.2">
      <c r="A3548" s="36"/>
    </row>
    <row r="3549" spans="1:1" x14ac:dyDescent="0.2">
      <c r="A3549" s="36"/>
    </row>
    <row r="3550" spans="1:1" x14ac:dyDescent="0.2">
      <c r="A3550" s="36"/>
    </row>
    <row r="3551" spans="1:1" x14ac:dyDescent="0.2">
      <c r="A3551" s="36"/>
    </row>
    <row r="3552" spans="1:1" x14ac:dyDescent="0.2">
      <c r="A3552" s="36"/>
    </row>
    <row r="3553" spans="1:1" x14ac:dyDescent="0.2">
      <c r="A3553" s="36"/>
    </row>
    <row r="3554" spans="1:1" x14ac:dyDescent="0.2">
      <c r="A3554" s="36"/>
    </row>
    <row r="3555" spans="1:1" x14ac:dyDescent="0.2">
      <c r="A3555" s="36"/>
    </row>
    <row r="3556" spans="1:1" x14ac:dyDescent="0.2">
      <c r="A3556" s="36"/>
    </row>
    <row r="3557" spans="1:1" x14ac:dyDescent="0.2">
      <c r="A3557" s="36"/>
    </row>
    <row r="3558" spans="1:1" x14ac:dyDescent="0.2">
      <c r="A3558" s="36"/>
    </row>
    <row r="3559" spans="1:1" x14ac:dyDescent="0.2">
      <c r="A3559" s="36"/>
    </row>
    <row r="3560" spans="1:1" x14ac:dyDescent="0.2">
      <c r="A3560" s="36"/>
    </row>
    <row r="3561" spans="1:1" x14ac:dyDescent="0.2">
      <c r="A3561" s="36"/>
    </row>
    <row r="3562" spans="1:1" x14ac:dyDescent="0.2">
      <c r="A3562" s="36"/>
    </row>
    <row r="3563" spans="1:1" x14ac:dyDescent="0.2">
      <c r="A3563" s="36"/>
    </row>
    <row r="3564" spans="1:1" x14ac:dyDescent="0.2">
      <c r="A3564" s="36"/>
    </row>
    <row r="3565" spans="1:1" x14ac:dyDescent="0.2">
      <c r="A3565" s="36"/>
    </row>
    <row r="3566" spans="1:1" x14ac:dyDescent="0.2">
      <c r="A3566" s="36"/>
    </row>
    <row r="3567" spans="1:1" x14ac:dyDescent="0.2">
      <c r="A3567" s="36"/>
    </row>
    <row r="3568" spans="1:1" x14ac:dyDescent="0.2">
      <c r="A3568" s="36"/>
    </row>
    <row r="3569" spans="1:1" x14ac:dyDescent="0.2">
      <c r="A3569" s="36"/>
    </row>
    <row r="3570" spans="1:1" x14ac:dyDescent="0.2">
      <c r="A3570" s="36"/>
    </row>
    <row r="3571" spans="1:1" x14ac:dyDescent="0.2">
      <c r="A3571" s="36"/>
    </row>
    <row r="3572" spans="1:1" x14ac:dyDescent="0.2">
      <c r="A3572" s="36"/>
    </row>
    <row r="3573" spans="1:1" x14ac:dyDescent="0.2">
      <c r="A3573" s="36"/>
    </row>
    <row r="3574" spans="1:1" x14ac:dyDescent="0.2">
      <c r="A3574" s="36"/>
    </row>
    <row r="3575" spans="1:1" x14ac:dyDescent="0.2">
      <c r="A3575" s="36"/>
    </row>
    <row r="3576" spans="1:1" x14ac:dyDescent="0.2">
      <c r="A3576" s="36"/>
    </row>
    <row r="3577" spans="1:1" x14ac:dyDescent="0.2">
      <c r="A3577" s="36"/>
    </row>
    <row r="3578" spans="1:1" x14ac:dyDescent="0.2">
      <c r="A3578" s="36"/>
    </row>
    <row r="3579" spans="1:1" x14ac:dyDescent="0.2">
      <c r="A3579" s="36"/>
    </row>
    <row r="3580" spans="1:1" x14ac:dyDescent="0.2">
      <c r="A3580" s="36"/>
    </row>
    <row r="3581" spans="1:1" x14ac:dyDescent="0.2">
      <c r="A3581" s="36"/>
    </row>
    <row r="3582" spans="1:1" x14ac:dyDescent="0.2">
      <c r="A3582" s="36"/>
    </row>
    <row r="3583" spans="1:1" x14ac:dyDescent="0.2">
      <c r="A3583" s="36"/>
    </row>
    <row r="3584" spans="1:1" x14ac:dyDescent="0.2">
      <c r="A3584" s="36"/>
    </row>
    <row r="3585" spans="1:1" x14ac:dyDescent="0.2">
      <c r="A3585" s="36"/>
    </row>
    <row r="3586" spans="1:1" x14ac:dyDescent="0.2">
      <c r="A3586" s="36"/>
    </row>
    <row r="3587" spans="1:1" x14ac:dyDescent="0.2">
      <c r="A3587" s="36"/>
    </row>
    <row r="3588" spans="1:1" x14ac:dyDescent="0.2">
      <c r="A3588" s="36"/>
    </row>
    <row r="3589" spans="1:1" x14ac:dyDescent="0.2">
      <c r="A3589" s="36"/>
    </row>
    <row r="3590" spans="1:1" x14ac:dyDescent="0.2">
      <c r="A3590" s="36"/>
    </row>
    <row r="3591" spans="1:1" x14ac:dyDescent="0.2">
      <c r="A3591" s="36"/>
    </row>
    <row r="3592" spans="1:1" x14ac:dyDescent="0.2">
      <c r="A3592" s="36"/>
    </row>
    <row r="3593" spans="1:1" x14ac:dyDescent="0.2">
      <c r="A3593" s="36"/>
    </row>
    <row r="3594" spans="1:1" x14ac:dyDescent="0.2">
      <c r="A3594" s="36"/>
    </row>
    <row r="3595" spans="1:1" x14ac:dyDescent="0.2">
      <c r="A3595" s="36"/>
    </row>
    <row r="3596" spans="1:1" x14ac:dyDescent="0.2">
      <c r="A3596" s="36"/>
    </row>
    <row r="3597" spans="1:1" x14ac:dyDescent="0.2">
      <c r="A3597" s="36"/>
    </row>
    <row r="3598" spans="1:1" x14ac:dyDescent="0.2">
      <c r="A3598" s="36"/>
    </row>
    <row r="3599" spans="1:1" x14ac:dyDescent="0.2">
      <c r="A3599" s="36"/>
    </row>
    <row r="3600" spans="1:1" x14ac:dyDescent="0.2">
      <c r="A3600" s="36"/>
    </row>
    <row r="3601" spans="1:1" x14ac:dyDescent="0.2">
      <c r="A3601" s="36"/>
    </row>
    <row r="3602" spans="1:1" x14ac:dyDescent="0.2">
      <c r="A3602" s="36"/>
    </row>
    <row r="3603" spans="1:1" x14ac:dyDescent="0.2">
      <c r="A3603" s="36"/>
    </row>
    <row r="3604" spans="1:1" x14ac:dyDescent="0.2">
      <c r="A3604" s="36"/>
    </row>
    <row r="3605" spans="1:1" x14ac:dyDescent="0.2">
      <c r="A3605" s="36"/>
    </row>
    <row r="3606" spans="1:1" x14ac:dyDescent="0.2">
      <c r="A3606" s="36"/>
    </row>
    <row r="3607" spans="1:1" x14ac:dyDescent="0.2">
      <c r="A3607" s="36"/>
    </row>
    <row r="3608" spans="1:1" x14ac:dyDescent="0.2">
      <c r="A3608" s="36"/>
    </row>
    <row r="3609" spans="1:1" x14ac:dyDescent="0.2">
      <c r="A3609" s="36"/>
    </row>
    <row r="3610" spans="1:1" x14ac:dyDescent="0.2">
      <c r="A3610" s="36"/>
    </row>
    <row r="3611" spans="1:1" x14ac:dyDescent="0.2">
      <c r="A3611" s="36"/>
    </row>
    <row r="3612" spans="1:1" x14ac:dyDescent="0.2">
      <c r="A3612" s="36"/>
    </row>
    <row r="3613" spans="1:1" x14ac:dyDescent="0.2">
      <c r="A3613" s="36"/>
    </row>
    <row r="3614" spans="1:1" x14ac:dyDescent="0.2">
      <c r="A3614" s="36"/>
    </row>
    <row r="3615" spans="1:1" x14ac:dyDescent="0.2">
      <c r="A3615" s="36"/>
    </row>
    <row r="3616" spans="1:1" x14ac:dyDescent="0.2">
      <c r="A3616" s="36"/>
    </row>
    <row r="3617" spans="1:1" x14ac:dyDescent="0.2">
      <c r="A3617" s="36"/>
    </row>
    <row r="3618" spans="1:1" x14ac:dyDescent="0.2">
      <c r="A3618" s="36"/>
    </row>
    <row r="3619" spans="1:1" x14ac:dyDescent="0.2">
      <c r="A3619" s="36"/>
    </row>
    <row r="3620" spans="1:1" x14ac:dyDescent="0.2">
      <c r="A3620" s="36"/>
    </row>
    <row r="3621" spans="1:1" x14ac:dyDescent="0.2">
      <c r="A3621" s="36"/>
    </row>
    <row r="3622" spans="1:1" x14ac:dyDescent="0.2">
      <c r="A3622" s="36"/>
    </row>
    <row r="3623" spans="1:1" x14ac:dyDescent="0.2">
      <c r="A3623" s="36"/>
    </row>
    <row r="3624" spans="1:1" x14ac:dyDescent="0.2">
      <c r="A3624" s="36"/>
    </row>
    <row r="3625" spans="1:1" x14ac:dyDescent="0.2">
      <c r="A3625" s="36"/>
    </row>
    <row r="3626" spans="1:1" x14ac:dyDescent="0.2">
      <c r="A3626" s="36"/>
    </row>
    <row r="3627" spans="1:1" x14ac:dyDescent="0.2">
      <c r="A3627" s="36"/>
    </row>
    <row r="3628" spans="1:1" x14ac:dyDescent="0.2">
      <c r="A3628" s="36"/>
    </row>
    <row r="3629" spans="1:1" x14ac:dyDescent="0.2">
      <c r="A3629" s="36"/>
    </row>
    <row r="3630" spans="1:1" x14ac:dyDescent="0.2">
      <c r="A3630" s="36"/>
    </row>
    <row r="3631" spans="1:1" x14ac:dyDescent="0.2">
      <c r="A3631" s="36"/>
    </row>
    <row r="3632" spans="1:1" x14ac:dyDescent="0.2">
      <c r="A3632" s="36"/>
    </row>
    <row r="3633" spans="1:1" x14ac:dyDescent="0.2">
      <c r="A3633" s="36"/>
    </row>
    <row r="3634" spans="1:1" x14ac:dyDescent="0.2">
      <c r="A3634" s="36"/>
    </row>
    <row r="3635" spans="1:1" x14ac:dyDescent="0.2">
      <c r="A3635" s="36"/>
    </row>
    <row r="3636" spans="1:1" x14ac:dyDescent="0.2">
      <c r="A3636" s="36"/>
    </row>
    <row r="3637" spans="1:1" x14ac:dyDescent="0.2">
      <c r="A3637" s="36"/>
    </row>
    <row r="3638" spans="1:1" x14ac:dyDescent="0.2">
      <c r="A3638" s="36"/>
    </row>
    <row r="3639" spans="1:1" x14ac:dyDescent="0.2">
      <c r="A3639" s="36"/>
    </row>
    <row r="3640" spans="1:1" x14ac:dyDescent="0.2">
      <c r="A3640" s="36"/>
    </row>
    <row r="3641" spans="1:1" x14ac:dyDescent="0.2">
      <c r="A3641" s="36"/>
    </row>
    <row r="3642" spans="1:1" x14ac:dyDescent="0.2">
      <c r="A3642" s="36"/>
    </row>
    <row r="3643" spans="1:1" x14ac:dyDescent="0.2">
      <c r="A3643" s="36"/>
    </row>
    <row r="3644" spans="1:1" x14ac:dyDescent="0.2">
      <c r="A3644" s="36"/>
    </row>
    <row r="3645" spans="1:1" x14ac:dyDescent="0.2">
      <c r="A3645" s="36"/>
    </row>
    <row r="3646" spans="1:1" x14ac:dyDescent="0.2">
      <c r="A3646" s="36"/>
    </row>
  </sheetData>
  <mergeCells count="24"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  <mergeCell ref="A5:B5"/>
    <mergeCell ref="A6:A7"/>
    <mergeCell ref="B6:B7"/>
    <mergeCell ref="C5:C7"/>
    <mergeCell ref="S6:T6"/>
    <mergeCell ref="D5:G5"/>
    <mergeCell ref="I5:J6"/>
    <mergeCell ref="D6:E6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91" t="s">
        <v>18</v>
      </c>
      <c r="B5" s="92"/>
      <c r="C5" s="93" t="s">
        <v>1</v>
      </c>
      <c r="D5" s="96" t="s">
        <v>3</v>
      </c>
      <c r="E5" s="80" t="s">
        <v>11</v>
      </c>
      <c r="F5" s="81"/>
      <c r="G5" s="81"/>
      <c r="H5" s="81"/>
      <c r="I5" s="81"/>
      <c r="J5" s="81"/>
      <c r="K5" s="81"/>
      <c r="L5" s="82"/>
      <c r="M5" s="80" t="s">
        <v>13</v>
      </c>
      <c r="N5" s="81"/>
      <c r="O5" s="81"/>
      <c r="P5" s="81"/>
      <c r="Q5" s="81"/>
      <c r="R5" s="82"/>
      <c r="S5" s="76" t="s">
        <v>14</v>
      </c>
      <c r="T5" s="77"/>
    </row>
    <row r="6" spans="1:24" s="6" customFormat="1" ht="19.5" x14ac:dyDescent="0.4">
      <c r="A6" s="99" t="s">
        <v>17</v>
      </c>
      <c r="B6" s="100" t="s">
        <v>0</v>
      </c>
      <c r="C6" s="94"/>
      <c r="D6" s="97"/>
      <c r="E6" s="78" t="s">
        <v>10</v>
      </c>
      <c r="F6" s="79"/>
      <c r="G6" s="79" t="s">
        <v>31</v>
      </c>
      <c r="H6" s="79"/>
      <c r="I6" s="79" t="s">
        <v>32</v>
      </c>
      <c r="J6" s="79"/>
      <c r="K6" s="83" t="s">
        <v>27</v>
      </c>
      <c r="L6" s="84"/>
      <c r="M6" s="83" t="s">
        <v>12</v>
      </c>
      <c r="N6" s="84"/>
      <c r="O6" s="79" t="s">
        <v>33</v>
      </c>
      <c r="P6" s="79"/>
      <c r="Q6" s="79" t="s">
        <v>34</v>
      </c>
      <c r="R6" s="79"/>
      <c r="S6" s="90" t="s">
        <v>24</v>
      </c>
      <c r="T6" s="85" t="s">
        <v>7</v>
      </c>
      <c r="U6" s="15"/>
      <c r="V6" s="15"/>
      <c r="W6" s="15"/>
      <c r="X6" s="15"/>
    </row>
    <row r="7" spans="1:24" s="7" customFormat="1" ht="51" x14ac:dyDescent="0.3">
      <c r="A7" s="99"/>
      <c r="B7" s="100"/>
      <c r="C7" s="95"/>
      <c r="D7" s="98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6"/>
      <c r="T7" s="86"/>
      <c r="U7" s="14" t="s">
        <v>25</v>
      </c>
      <c r="V7" s="14" t="s">
        <v>24</v>
      </c>
      <c r="W7" s="14" t="s">
        <v>26</v>
      </c>
      <c r="X7" s="14" t="s">
        <v>7</v>
      </c>
    </row>
    <row r="8" spans="1:24" s="21" customFormat="1" ht="36.75" customHeight="1" x14ac:dyDescent="0.25">
      <c r="A8" s="19" t="e">
        <f>VLOOKUP($D$10,hoja1!$A$9:$AD$50000,1,0)</f>
        <v>#N/A</v>
      </c>
      <c r="B8" s="19" t="e">
        <f>VLOOKUP($D$10,hoja1!$A$9:$AD$50000,2,0)</f>
        <v>#N/A</v>
      </c>
      <c r="C8" s="17" t="e">
        <f>VLOOKUP($D$10,hoja1!$A$9:$AD$50000,3,0)</f>
        <v>#N/A</v>
      </c>
      <c r="D8" s="17" t="e">
        <f>VLOOKUP($D$10,hoja1!$A$9:$AD$50000,8,0)</f>
        <v>#N/A</v>
      </c>
      <c r="E8" s="17" t="e">
        <f>VLOOKUP($D$10,hoja1!$A$9:$AD$50000,11,0)</f>
        <v>#N/A</v>
      </c>
      <c r="F8" s="17" t="e">
        <f>VLOOKUP($D$10,hoja1!$A$9:$AD$50000,12,0)</f>
        <v>#N/A</v>
      </c>
      <c r="G8" s="17" t="e">
        <f>VLOOKUP($D$10,hoja1!$A$9:$AD$50000,13,0)</f>
        <v>#N/A</v>
      </c>
      <c r="H8" s="17" t="e">
        <f>VLOOKUP($D$10,hoja1!$A$9:$AD$50000,14,0)</f>
        <v>#N/A</v>
      </c>
      <c r="I8" s="17" t="e">
        <f>VLOOKUP($D$10,hoja1!$A$9:$AD$50000,15,0)</f>
        <v>#N/A</v>
      </c>
      <c r="J8" s="17" t="e">
        <f>VLOOKUP($D$10,hoja1!$A$9:$AD$50000,16,0)</f>
        <v>#N/A</v>
      </c>
      <c r="K8" s="17" t="e">
        <f>VLOOKUP($D$10,hoja1!$A$9:$AD$50000,17,0)</f>
        <v>#N/A</v>
      </c>
      <c r="L8" s="17" t="e">
        <f>VLOOKUP($D$10,hoja1!$A$9:$AD$50000,18,0)</f>
        <v>#N/A</v>
      </c>
      <c r="M8" s="17" t="e">
        <f>VLOOKUP($D$10,hoja1!$A$9:$AD$50000,19,0)</f>
        <v>#N/A</v>
      </c>
      <c r="N8" s="18" t="e">
        <f>VLOOKUP($D$10,hoja1!$A$9:$AD$50000,20,0)</f>
        <v>#N/A</v>
      </c>
      <c r="O8" s="17" t="e">
        <f>VLOOKUP($D$10,hoja1!$A$9:$AD$50000,21,0)</f>
        <v>#N/A</v>
      </c>
      <c r="P8" s="18" t="e">
        <f>VLOOKUP($D$10,hoja1!$A$9:$AD$50000,22,0)</f>
        <v>#N/A</v>
      </c>
      <c r="Q8" s="17" t="e">
        <f>VLOOKUP($D$10,hoja1!$A$9:$AD$50000,23,0)</f>
        <v>#N/A</v>
      </c>
      <c r="R8" s="18" t="e">
        <f>VLOOKUP($D$10,hoja1!$A$9:$AD$50000,24,0)</f>
        <v>#N/A</v>
      </c>
      <c r="S8" s="17" t="e">
        <f>VLOOKUP($D$10,hoja1!$A$9:$AD$50000,25,0)</f>
        <v>#N/A</v>
      </c>
      <c r="T8" s="17" t="e">
        <f>VLOOKUP($D$10,hoja1!$A$9:$AD$50000,26,0)</f>
        <v>#N/A</v>
      </c>
      <c r="U8" s="20" t="e">
        <f>+F8-S8</f>
        <v>#N/A</v>
      </c>
      <c r="V8" s="20" t="e">
        <f>VLOOKUP($D$10,hoja1!$A$9:$AD$50000,23,0)</f>
        <v>#N/A</v>
      </c>
      <c r="W8" s="20" t="e">
        <f>+H8-T8</f>
        <v>#N/A</v>
      </c>
      <c r="X8" s="20" t="e">
        <f>VLOOKUP($D$10,hoja1!$A$9:$AD$50000,24,0)</f>
        <v>#N/A</v>
      </c>
    </row>
    <row r="9" spans="1:24" ht="13.5" thickBot="1" x14ac:dyDescent="0.25">
      <c r="H9" s="14"/>
      <c r="I9" s="14"/>
    </row>
    <row r="10" spans="1:24" ht="21.75" customHeight="1" thickBot="1" x14ac:dyDescent="0.3">
      <c r="A10" s="12" t="s">
        <v>19</v>
      </c>
      <c r="D10" s="13" t="s">
        <v>20</v>
      </c>
      <c r="H10" s="16"/>
      <c r="I10" s="16"/>
    </row>
    <row r="11" spans="1:24" ht="13.5" thickBot="1" x14ac:dyDescent="0.25"/>
    <row r="12" spans="1:24" ht="27" thickBot="1" x14ac:dyDescent="0.45">
      <c r="A12" s="87" t="s">
        <v>21</v>
      </c>
      <c r="B12" s="88"/>
      <c r="C12" s="88"/>
      <c r="D12" s="88"/>
      <c r="E12" s="88"/>
      <c r="F12" s="88"/>
      <c r="G12" s="88"/>
      <c r="H12" s="89"/>
      <c r="J12" s="87" t="s">
        <v>22</v>
      </c>
      <c r="K12" s="88"/>
      <c r="L12" s="88"/>
      <c r="M12" s="88"/>
      <c r="N12" s="88"/>
      <c r="O12" s="88"/>
      <c r="P12" s="88"/>
      <c r="Q12" s="88"/>
      <c r="R12" s="88"/>
      <c r="S12" s="88"/>
      <c r="T12" s="22"/>
    </row>
    <row r="13" spans="1:24" x14ac:dyDescent="0.2">
      <c r="A13" s="10"/>
      <c r="B13" s="10"/>
      <c r="C13" s="10"/>
      <c r="D13" s="10"/>
    </row>
    <row r="14" spans="1:24" x14ac:dyDescent="0.2">
      <c r="A14" s="10"/>
      <c r="B14" s="10"/>
      <c r="C14" s="10"/>
      <c r="D14" s="10"/>
    </row>
    <row r="15" spans="1:24" x14ac:dyDescent="0.2">
      <c r="A15" s="10"/>
      <c r="B15" s="10"/>
      <c r="C15" s="10"/>
      <c r="D15" s="10"/>
    </row>
    <row r="16" spans="1:24" x14ac:dyDescent="0.2">
      <c r="A16" s="10"/>
      <c r="B16" s="10"/>
      <c r="C16" s="10"/>
      <c r="D16" s="10"/>
    </row>
    <row r="17" spans="1:4" x14ac:dyDescent="0.2">
      <c r="A17" s="10"/>
      <c r="B17" s="11"/>
      <c r="C17" s="10"/>
      <c r="D17" s="10"/>
    </row>
    <row r="18" spans="1:4" x14ac:dyDescent="0.2">
      <c r="A18" s="10"/>
      <c r="B18" s="10"/>
      <c r="C18" s="10"/>
      <c r="D18" s="10"/>
    </row>
    <row r="19" spans="1:4" x14ac:dyDescent="0.2">
      <c r="A19" s="10"/>
      <c r="B19" s="10"/>
      <c r="C19" s="10"/>
      <c r="D19" s="10"/>
    </row>
    <row r="20" spans="1:4" x14ac:dyDescent="0.2">
      <c r="A20" s="10"/>
      <c r="B20" s="10"/>
      <c r="C20" s="10"/>
      <c r="D20" s="10"/>
    </row>
    <row r="21" spans="1:4" x14ac:dyDescent="0.2">
      <c r="A21" s="10"/>
      <c r="B21" s="10"/>
      <c r="C21" s="10"/>
      <c r="D21" s="10"/>
    </row>
    <row r="22" spans="1:4" x14ac:dyDescent="0.2">
      <c r="A22" s="10"/>
      <c r="B22" s="10"/>
      <c r="C22" s="10"/>
      <c r="D22" s="10"/>
    </row>
    <row r="23" spans="1:4" x14ac:dyDescent="0.2">
      <c r="A23" s="10"/>
      <c r="B23" s="10"/>
      <c r="C23" s="10"/>
      <c r="D23" s="10"/>
    </row>
    <row r="24" spans="1:4" x14ac:dyDescent="0.2">
      <c r="A24" s="10"/>
      <c r="B24" s="10"/>
      <c r="C24" s="10"/>
      <c r="D24" s="10"/>
    </row>
    <row r="25" spans="1:4" x14ac:dyDescent="0.2">
      <c r="A25" s="10"/>
      <c r="B25" s="10"/>
      <c r="C25" s="10"/>
      <c r="D25" s="10"/>
    </row>
    <row r="26" spans="1:4" x14ac:dyDescent="0.2">
      <c r="A26" s="10"/>
      <c r="B26" s="10"/>
      <c r="C26" s="10"/>
      <c r="D26" s="10"/>
    </row>
    <row r="27" spans="1:4" x14ac:dyDescent="0.2">
      <c r="A27" s="10"/>
      <c r="B27" s="10"/>
      <c r="C27" s="10"/>
      <c r="D27" s="10"/>
    </row>
    <row r="28" spans="1:4" x14ac:dyDescent="0.2">
      <c r="A28" s="10"/>
      <c r="B28" s="10"/>
      <c r="C28" s="10"/>
      <c r="D28" s="10"/>
    </row>
    <row r="29" spans="1:4" x14ac:dyDescent="0.2">
      <c r="A29" s="10"/>
      <c r="B29" s="10"/>
      <c r="C29" s="10"/>
      <c r="D29" s="10"/>
    </row>
    <row r="30" spans="1:4" x14ac:dyDescent="0.2">
      <c r="A30" s="10"/>
      <c r="B30" s="10"/>
      <c r="C30" s="10"/>
      <c r="D30" s="10"/>
    </row>
    <row r="31" spans="1:4" x14ac:dyDescent="0.2">
      <c r="A31" s="10"/>
      <c r="B31" s="10"/>
      <c r="C31" s="10"/>
      <c r="D31" s="10"/>
    </row>
    <row r="32" spans="1:4" x14ac:dyDescent="0.2">
      <c r="A32" s="10"/>
      <c r="B32" s="10"/>
      <c r="C32" s="10"/>
      <c r="D32" s="10"/>
    </row>
    <row r="33" spans="1:4" x14ac:dyDescent="0.2">
      <c r="A33" s="10"/>
      <c r="B33" s="10"/>
      <c r="C33" s="10"/>
      <c r="D33" s="10"/>
    </row>
    <row r="34" spans="1:4" x14ac:dyDescent="0.2">
      <c r="A34" s="10"/>
      <c r="B34" s="10"/>
      <c r="C34" s="10"/>
      <c r="D34" s="10"/>
    </row>
    <row r="35" spans="1:4" x14ac:dyDescent="0.2">
      <c r="A35" s="10"/>
      <c r="B35" s="10"/>
      <c r="C35" s="10"/>
      <c r="D35" s="10"/>
    </row>
    <row r="36" spans="1:4" x14ac:dyDescent="0.2">
      <c r="A36" s="10"/>
      <c r="B36" s="10"/>
      <c r="C36" s="10"/>
      <c r="D36" s="10"/>
    </row>
    <row r="37" spans="1:4" x14ac:dyDescent="0.2">
      <c r="A37" s="10"/>
      <c r="B37" s="10"/>
      <c r="C37" s="10"/>
      <c r="D37" s="10"/>
    </row>
    <row r="38" spans="1:4" x14ac:dyDescent="0.2">
      <c r="A38" s="10"/>
      <c r="B38" s="10"/>
      <c r="C38" s="10"/>
      <c r="D38" s="10"/>
    </row>
    <row r="39" spans="1:4" x14ac:dyDescent="0.2">
      <c r="A39" s="10"/>
      <c r="B39" s="10"/>
      <c r="C39" s="10"/>
      <c r="D39" s="10"/>
    </row>
    <row r="48" spans="1:4" ht="13.5" thickBot="1" x14ac:dyDescent="0.25"/>
    <row r="49" spans="2:16" ht="27" thickBot="1" x14ac:dyDescent="0.45">
      <c r="B49" s="87" t="s">
        <v>23</v>
      </c>
      <c r="C49" s="88"/>
      <c r="D49" s="88"/>
      <c r="E49" s="88"/>
      <c r="F49" s="89"/>
      <c r="H49" s="87" t="s">
        <v>41</v>
      </c>
      <c r="I49" s="88"/>
      <c r="J49" s="88"/>
      <c r="K49" s="88"/>
      <c r="L49" s="88"/>
      <c r="M49" s="88"/>
      <c r="N49" s="88"/>
      <c r="O49" s="88"/>
      <c r="P49" s="89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M6:N6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PP-DAHM-005</cp:lastModifiedBy>
  <cp:lastPrinted>2000-06-08T19:58:32Z</cp:lastPrinted>
  <dcterms:created xsi:type="dcterms:W3CDTF">1999-06-19T04:42:34Z</dcterms:created>
  <dcterms:modified xsi:type="dcterms:W3CDTF">2024-06-12T20:34:05Z</dcterms:modified>
</cp:coreProperties>
</file>