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30" tabRatio="493" activeTab="0"/>
  </bookViews>
  <sheets>
    <sheet name="SEG_PLANACCION_2022_2T" sheetId="1" r:id="rId1"/>
    <sheet name="CONSOLIDADO" sheetId="2" r:id="rId2"/>
  </sheets>
  <definedNames>
    <definedName name="_xlnm._FilterDatabase" localSheetId="1" hidden="1">'CONSOLIDADO'!$A$1:$J$13</definedName>
    <definedName name="_xlfn.AGGREGATE" hidden="1">#NAME?</definedName>
    <definedName name="_xlnm.Print_Area" localSheetId="0">'SEG_PLANACCION_2022_2T'!$A$1:$AC$36</definedName>
    <definedName name="_xlnm.Print_Titles" localSheetId="0">'SEG_PLANACCION_2022_2T'!$1:$10</definedName>
  </definedNames>
  <calcPr fullCalcOnLoad="1"/>
</workbook>
</file>

<file path=xl/sharedStrings.xml><?xml version="1.0" encoding="utf-8"?>
<sst xmlns="http://schemas.openxmlformats.org/spreadsheetml/2006/main" count="234" uniqueCount="123">
  <si>
    <t>Responsable</t>
  </si>
  <si>
    <t>Fuente</t>
  </si>
  <si>
    <t xml:space="preserve">Proceso de Direccionamiento Estratégico </t>
  </si>
  <si>
    <t>Departamento Administrativo de Planeación</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</si>
  <si>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</si>
  <si>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</si>
  <si>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</si>
  <si>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</si>
  <si>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</si>
  <si>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</si>
  <si>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</si>
  <si>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</si>
  <si>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</si>
  <si>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</si>
  <si>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</si>
  <si>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</si>
  <si>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</si>
  <si>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</si>
  <si>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</si>
  <si>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</si>
  <si>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</si>
  <si>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</si>
  <si>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</si>
  <si>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</si>
  <si>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</si>
  <si>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</si>
  <si>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</si>
  <si>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</si>
  <si>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 xml:space="preserve">CARGO </t>
  </si>
  <si>
    <t>Valor de la meta de las Acciones/Actividades del proyecto programada para la vigencia actual</t>
  </si>
  <si>
    <t xml:space="preserve">Línea base de las acciones/
Actividades del Proyecto
</t>
  </si>
  <si>
    <t xml:space="preserve">INDICADOR / ACCIONES / 
ACTIVIDADES </t>
  </si>
  <si>
    <t>INFRAESTRUCTURA CONSTRUIDA: "Acciones Concretas"</t>
  </si>
  <si>
    <t>Vivienda</t>
  </si>
  <si>
    <t>Hogares urbanos con hacinamiento crítico</t>
  </si>
  <si>
    <t>Acceso a soluciones de vivienda digna Pa Todos</t>
  </si>
  <si>
    <t>Proytectos de Vivienda de Interés Social urbanas formulados</t>
  </si>
  <si>
    <t>Proytectos de Vivienda de Interés Social urbanas Viabilizados</t>
  </si>
  <si>
    <t>Proyectos de Vivienda  de Interés Prioritario urbanas Formulados</t>
  </si>
  <si>
    <t>Proyectos de Vivienda  de Interés Prioritario urbanas Viabilizados</t>
  </si>
  <si>
    <t>INFRAESTRUCTURA NATURAL: "Armenia Capital Verde"</t>
  </si>
  <si>
    <t>Servicio de apoyo financiero para mejoramiento de vivienda de interes social y/o prioritario urbana y rural</t>
  </si>
  <si>
    <t xml:space="preserve">Hogares beneficiados con mejoramiento de una vivienda urbana o rural </t>
  </si>
  <si>
    <t>Convenios interadministrativo de cooperación</t>
  </si>
  <si>
    <t>Convenios interadministrativos de cooperación suscritos</t>
  </si>
  <si>
    <t xml:space="preserve">Servicio de apoyo financiero para el Mejoramiento integral de barrios: </t>
  </si>
  <si>
    <t>Proyectos apoyados financieramente en Mejoramiento Integral de Barrios: Mejoramiento de Entorno para barrios o desarrollos incompletos de Vivienda de Inbterés Social y vivienda de Interés Prioritario de la Ciudad de Armenia</t>
  </si>
  <si>
    <t>Servicio de saneamiento y titulación de bienes fiscales</t>
  </si>
  <si>
    <t>Bienes fiscales saneados y titulados</t>
  </si>
  <si>
    <t>Estudios de pre inversión e inversión</t>
  </si>
  <si>
    <t xml:space="preserve">Estudios o diseños realizados </t>
  </si>
  <si>
    <t>Documentos de Planeación en materia de Vivienda</t>
  </si>
  <si>
    <t>Documentos de planeación en política de vivienda elaborados</t>
  </si>
  <si>
    <t>Servicios de orientación para el otorgamiento de subsidio familiar de vivienda</t>
  </si>
  <si>
    <t>Acompañamientos al proceso de Subsidio Familiar de Vivienda realizado</t>
  </si>
  <si>
    <t>ID:276681</t>
  </si>
  <si>
    <t>Mejoramiento de vivienda, de entorno y de titulación de predios en convenios de cooperación y financiación con entidades de orden nacional, Departamento o Municipal de Armenia.</t>
  </si>
  <si>
    <t>ID:276766</t>
  </si>
  <si>
    <t xml:space="preserve">Fortalecimiento institucional FOMVIVIENDA Armenia. </t>
  </si>
  <si>
    <t>Acceso a vivienda digana, fortalecimiento institucional</t>
  </si>
  <si>
    <t>Titulacion de predios</t>
  </si>
  <si>
    <t>Plan estrategico de vivienda</t>
  </si>
  <si>
    <t>Acompañamientos a futuros y nuevos propietarios</t>
  </si>
  <si>
    <t>Propia y/o transferencia municipal</t>
  </si>
  <si>
    <t>FOMVIVIENDA</t>
  </si>
  <si>
    <t xml:space="preserve">Gestion, Formulación de proyectos VIS (Vivienda interés social) y VIP (Vivienda de interés prioritario) en sector urbano  del municipio de Armenia, Departamento del Quindío. </t>
  </si>
  <si>
    <t>Gestion, formulacion y Ejecucuion de proyectos de mejoramiento de vivienda, de entorno y de titulacion de predio de Cooperacion y financiacion con entidades nacionales departamental o municipal.</t>
  </si>
  <si>
    <t>Suscripcion de Convenios interadministrativos de cooperacion (mejoramiento y titulación)</t>
  </si>
  <si>
    <t>Realizacion de estudio, diagnostico y elaboracion de proyecto de autorizacion para la titulacion de predios fiscales</t>
  </si>
  <si>
    <t>JOSE MANUEL RIOS MORALES</t>
  </si>
  <si>
    <t>Formulacion y estructuracion Proyectos VIS (Proyecto vivienda Antiguo hospital del sur)</t>
  </si>
  <si>
    <t>PRODUCTO KPT</t>
  </si>
  <si>
    <t>N.A.</t>
  </si>
  <si>
    <t>Fecha: 04/01/2021</t>
  </si>
  <si>
    <t>Versión: 009</t>
  </si>
  <si>
    <t>Código BPPIM</t>
  </si>
  <si>
    <t>Formulacion de proyectos VIS y VIP, en sector Urbano del Municipio de Armenia</t>
  </si>
  <si>
    <t>Formulacion y estructuracion  Proyectos Vip</t>
  </si>
  <si>
    <t xml:space="preserve">Gestion y Formulacion de proyecto de mejoramientos de vivienda </t>
  </si>
  <si>
    <t>Formulacion proyecto mejoramiento de entorno</t>
  </si>
  <si>
    <t>Estudios tecnicos</t>
  </si>
  <si>
    <t>VIGENCIA AÑO:2022</t>
  </si>
  <si>
    <t>NATALIA MERCHAN VALENCIA</t>
  </si>
  <si>
    <t xml:space="preserve">Mejoramiento de vivienda </t>
  </si>
  <si>
    <t>2.3.4.02.04.53290.332116300102313</t>
  </si>
  <si>
    <t>2.3.2.02.02.008</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</si>
  <si>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</si>
  <si>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</si>
  <si>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</si>
  <si>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</si>
  <si>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</si>
  <si>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</si>
  <si>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</si>
  <si>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</si>
  <si>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</si>
  <si>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</si>
  <si>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</si>
  <si>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</si>
  <si>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</si>
  <si>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</si>
  <si>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</si>
  <si>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</si>
  <si>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</si>
  <si>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</si>
  <si>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HABITANTES COMUNA UNO DE ARMENA</t>
  </si>
  <si>
    <t>BARRIOS: SIMON BOLIVAT. VISTA HERMOSA, NUESTRA SEÑORA DE LA PAZ, PROYECTO BAMBUSA, PORTAL DEL EDEN. GENESIS, EL PALMAR, CAÑAS GORDAS</t>
  </si>
  <si>
    <t>Esta meta se cumplio en el año 2021 con la suscripcion del Plan Estrategico</t>
  </si>
  <si>
    <t>HABITANTES   DE TODAS LAS COMUNAS DE ARMENA</t>
  </si>
  <si>
    <t>COMUNA 7 , COMUNA 6, COMUNA 9, COMUNA 3</t>
  </si>
  <si>
    <t>COMUNA 4, COMUNA 8</t>
  </si>
  <si>
    <t>COMUNA 4 ANTIGUO LOTE HOSPITAL DEL SUR</t>
  </si>
  <si>
    <t>Para la vigencia 2022 no se tiene meta de este producto.</t>
  </si>
  <si>
    <t>BARRIOS: SIMON BOLIVAR. VISTA HERMOSA, NUESTRA SEÑORA DE LA PAZ, PROYECTO BAMBUSA, PORTAL DEL EDEN. GENESIS, EL PALMAR, CAÑAS GORDAS</t>
  </si>
  <si>
    <t>Respecto a la formulacion de mejoramientos de vivienda hay que dejar claro que desde la vigencia 2021 se cumplio con la meta del cuatrenio, toda vez que se suscribio el Contrato Modificatorio No. 002 al Convenio No. 005 de 2020, en el cual se pretenden desarrollar 222 mejoramientos de vivienda en la Comuna 1 especificamente en 8 barrios del Plan Piloto (Simon Bolivar, Vista Hermosa, Nuestra Señora de la Paz, proyecto Bambusa, Portal del Eden, Genesis, El Palmar y Cañas Gordas)</t>
  </si>
  <si>
    <t>Esta meta se cumplio en su totalidad en la vigencia 2020 con la suscripcion del Convenio No. 005 de Mejoramientos de Vivienda, adicionalmente en la vigencia 2021 se suscribio otro convenio para el apoyo del programa de titulacion. Ambos convenios fueron suscritos con el Ministerio de Vivienda, Ciudad y Territorio.</t>
  </si>
  <si>
    <t>Se han adelantado mesas de trabajo con la Oficina Asesora de Proyectos de la Alcaldía de Armenia para apoyar la formulación de proyectos de mejoramiento de entono de diferentes parques del Municipio.</t>
  </si>
  <si>
    <t>Para la reformulacion del proyecto del antiguo lote del Hospital del Sur, que se denominara Brisas de los Rios se tuvo que realizar un nuevo estudio tecnico para la publicacion en esta vigencia de la selección del socio inversionista constructor que desarrollara el proyeto. Así mismo se avanza en la realización de estudios técnicos del proyecto de vivienda que se pretende realizar en convenio con EPA.</t>
  </si>
  <si>
    <t>Mediante comunicados de prensa a traves de los canales de la Administracion Municipal y mensajes de difusion de los grupos de medios regionales, asi como el manejo de las redes sociales y la pagina web, se brinda el acompañamiento necesario para la postulacion de los hogares al proyecto de vivienda de la Manzana 40 del Barrio La Patria. Presenta uina ejecucion presupuestal de $4,135,000, que equivale al 100% de los recursos asignados para la vigencia</t>
  </si>
  <si>
    <t xml:space="preserve">Durante el primer semestre de 2022, se han titulado  6  predios  en el Barrio Patio BonIto Mz O </t>
  </si>
  <si>
    <t>Durante el primer semestre se suscribió el Acuerdo No. 230 de febrero de 2022, por medio del cual el Concejo Municipal autorizo al Alcalde para que a traves de la Empresa de Fomento de Vivienda de Armenia FOMVIVIENDA se adelante el programa de titulacion de predios, facultades que se otorgaron por 6 meses y unicamente para 182 predios que estaban anexos a este Acuerdo. Esta situacion es la primera vez que se presenta puesto que siempre las facultades quedaron abiertas a todo el Municipio y no limitaba los predios, lo que origina que el avance en titulacion no sea tan significativo y se tuviera que elaborar un segundo Proyecto de Acuerdo en la vigencia 2022 para que se autorizaran nuevas mejoras habitacionales para personas que no habian quedado incluidas en el primer Acuerdo, Proyecto de Acuerdo que se radico en el Concejo Municipal el dia 22 de abril de 2022, sin embargo no pudo tener debate en este periodo extraordinario y se debio esperar hasta el segundo periodo de sesiones ordinarias, y se radico el 8 de junio de la presente vigencia en el cual se facultaran 11 predios que seran objeto de titulacion en el segundo semestre de la presente vigencia.</t>
  </si>
  <si>
    <t>De acuerdo con el Contrato modificatorio No.002 al Convenio No. 005 de 2020, para el primer semestre del presente año se adelanto la convocatoria de mejoramiento, dentro de la cual se han inscrito 463,  postulados 451 hogares, se encuentran habilitados 141. Lo que significa que se ha cumplido con el 64% de lo programado. Cuando se cumpla con el 70% de habilitados se procedera a la seleccion del contratista para iniciar su ejecucion.</t>
  </si>
  <si>
    <t>Durante el primer semestre de la vigencia se  adelanto el proceso de formulacion del proyecto de vivienda de interes social denominado Brisas de los Rios, que estara ubicado en el antiguo lote del Hospital del Sur y en el cual se proyecta desarrollar 200 apartamentos compuestos por 3 tipos, el de 3 habitaciones y 2 habitaciones que seran VIS y apartaestudios que seran VIP; en este proyecto tambien se tiene en cuenta la falencia de parqueaderos por lo que se plantea que por cada 3 apartamentos exista un parqueadero y evitar esta problematica tan frecuente en el Municipio por falta de parqueaderos en los proyectos de vivienda. Adicionalmente en procura de seguir gestionando proyectos de vivienda se realizó  acercamientos con la EPA puesto que ellos disponen de un lote para desarrollar un proyecto de vivienda para sus empleados y lo que se pretende es realizar un convenio con FOMVIVIENDA para que atraves de la Empresa se formule y estructure dicho proyecto, que se desarrollara en el lote del Parque de los Sueños, Barrio Centenario, el cual ya cuenta con borrador del Convenio y está siendo revisado por el Area Jurídca de dicha entidad, para que posteriormente se definan las áreas a intevenir y así poder formular el proyecto.</t>
  </si>
  <si>
    <r>
      <t xml:space="preserve">SECRETARÍA O  ENTIDAD RESPONSABLE: </t>
    </r>
    <r>
      <rPr>
        <b/>
        <u val="single"/>
        <sz val="10"/>
        <rFont val="Arial"/>
        <family val="2"/>
      </rPr>
      <t>4.1.EMPRESA DE FOMENTO DE VIVIENDA DE ARMENIA - FOMVIVIENDA</t>
    </r>
  </si>
</sst>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quot;$&quot;\ * #,##0.00_);_(&quot;$&quot;\ * \(#,##0.00\);_(&quot;$&quot;\ * &quot;-&quot;??_);_(@_)"/>
    <numFmt numFmtId="190" formatCode="_-* #,##0\ _€_-;\-* #,##0\ _€_-;_-* &quot;-&quot;\ _€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quot;$&quot;\ #,##0.00"/>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sz val="10"/>
      <color indexed="8"/>
      <name val="Arial"/>
      <family val="2"/>
    </font>
    <font>
      <b/>
      <sz val="14"/>
      <name val="Arial"/>
      <family val="2"/>
    </font>
    <font>
      <b/>
      <sz val="16"/>
      <name val="Arial"/>
      <family val="2"/>
    </font>
    <font>
      <b/>
      <u val="single"/>
      <sz val="10"/>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9"/>
      <color indexed="8"/>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rgb="FF000000"/>
      <name val="Arial"/>
      <family val="2"/>
    </font>
    <font>
      <sz val="10"/>
      <color rgb="FF000000"/>
      <name val="Arial"/>
      <family val="2"/>
    </font>
    <font>
      <b/>
      <sz val="10"/>
      <color theme="1"/>
      <name val="Arial"/>
      <family val="2"/>
    </font>
    <font>
      <sz val="9"/>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92D050"/>
        <bgColor indexed="64"/>
      </patternFill>
    </fill>
    <fill>
      <patternFill patternType="solid">
        <fgColor rgb="FFD9D9D9"/>
        <bgColor indexed="64"/>
      </patternFill>
    </fill>
    <fill>
      <patternFill patternType="solid">
        <fgColor rgb="FFB6DDE8"/>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D6E3BC"/>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right/>
      <top style="medium">
        <color rgb="FF000000"/>
      </top>
      <bottom/>
    </border>
    <border>
      <left style="medium">
        <color rgb="FF000000"/>
      </left>
      <right style="medium">
        <color rgb="FF000000"/>
      </right>
      <top style="medium">
        <color rgb="FF000000"/>
      </top>
      <bottom style="medium"/>
    </border>
    <border>
      <left/>
      <right/>
      <top style="medium">
        <color rgb="FF000000"/>
      </top>
      <bottom style="medium"/>
    </border>
    <border>
      <left style="medium"/>
      <right style="thin"/>
      <top style="thin"/>
      <bottom/>
    </border>
    <border>
      <left style="thin"/>
      <right style="thin"/>
      <top style="thin"/>
      <bottom>
        <color indexed="63"/>
      </bottom>
    </border>
    <border>
      <left style="thin"/>
      <right>
        <color indexed="63"/>
      </right>
      <top style="thin"/>
      <bottom>
        <color indexed="63"/>
      </bottom>
    </border>
    <border>
      <left style="thin"/>
      <right style="thin"/>
      <top style="medium"/>
      <bottom>
        <color indexed="63"/>
      </bottom>
    </border>
    <border>
      <left style="thin"/>
      <right/>
      <top style="medium"/>
      <bottom/>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medium"/>
      <bottom style="medium"/>
    </border>
    <border>
      <left style="medium">
        <color rgb="FF000000"/>
      </left>
      <right style="medium">
        <color rgb="FF000000"/>
      </right>
      <top style="medium">
        <color rgb="FF000000"/>
      </top>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rgb="FF000000"/>
      </left>
      <right style="medium">
        <color rgb="FF000000"/>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0" fontId="36" fillId="22" borderId="5">
      <alignment horizontal="center" vertical="center" wrapText="1"/>
      <protection/>
    </xf>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10" fillId="23"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8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19" fillId="0" borderId="0" xfId="0" applyFont="1" applyBorder="1" applyAlignment="1">
      <alignment vertical="center" wrapText="1"/>
    </xf>
    <xf numFmtId="0" fontId="0" fillId="0" borderId="13"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20" fillId="0" borderId="13" xfId="0" applyFont="1" applyBorder="1" applyAlignment="1">
      <alignment vertical="center" wrapText="1"/>
    </xf>
    <xf numFmtId="0" fontId="0" fillId="25" borderId="12" xfId="0" applyFont="1" applyFill="1" applyBorder="1" applyAlignment="1">
      <alignment horizontal="center" vertical="center" wrapText="1"/>
    </xf>
    <xf numFmtId="0" fontId="39" fillId="0" borderId="14" xfId="0" applyFont="1" applyBorder="1" applyAlignment="1">
      <alignment vertical="center" wrapText="1"/>
    </xf>
    <xf numFmtId="0" fontId="40" fillId="0" borderId="14" xfId="0" applyFont="1" applyBorder="1" applyAlignment="1">
      <alignment vertical="center" wrapText="1"/>
    </xf>
    <xf numFmtId="0" fontId="40" fillId="0" borderId="14" xfId="49" applyFont="1" applyFill="1" applyBorder="1">
      <alignment horizontal="center" vertical="center" wrapText="1"/>
      <protection/>
    </xf>
    <xf numFmtId="0" fontId="40" fillId="0" borderId="14" xfId="0" applyFont="1" applyBorder="1" applyAlignment="1">
      <alignment horizontal="justify" vertical="center" wrapText="1"/>
    </xf>
    <xf numFmtId="0" fontId="39" fillId="26" borderId="15" xfId="0" applyFont="1" applyFill="1" applyBorder="1" applyAlignment="1">
      <alignment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6" xfId="0" applyFont="1" applyFill="1" applyBorder="1" applyAlignment="1">
      <alignment horizontal="center" vertical="center" wrapText="1"/>
    </xf>
    <xf numFmtId="211" fontId="0" fillId="0" borderId="17"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211" fontId="0" fillId="0" borderId="18" xfId="0" applyNumberFormat="1" applyFont="1" applyFill="1" applyBorder="1" applyAlignment="1">
      <alignment horizontal="center" vertical="center" wrapText="1"/>
    </xf>
    <xf numFmtId="0" fontId="39" fillId="27" borderId="19" xfId="0" applyFont="1" applyFill="1" applyBorder="1" applyAlignment="1">
      <alignment vertical="center" wrapText="1"/>
    </xf>
    <xf numFmtId="0" fontId="39" fillId="0" borderId="16" xfId="0" applyFont="1" applyBorder="1" applyAlignment="1">
      <alignment vertical="center" wrapText="1"/>
    </xf>
    <xf numFmtId="0" fontId="40" fillId="0" borderId="16" xfId="0" applyFont="1" applyBorder="1" applyAlignment="1">
      <alignment horizontal="center" vertical="center" wrapText="1"/>
    </xf>
    <xf numFmtId="0" fontId="40" fillId="0" borderId="16" xfId="0" applyFont="1" applyBorder="1" applyAlignment="1">
      <alignment vertical="center" wrapText="1"/>
    </xf>
    <xf numFmtId="0" fontId="40" fillId="0" borderId="16" xfId="49" applyFont="1" applyFill="1" applyBorder="1">
      <alignment horizontal="center" vertical="center" wrapText="1"/>
      <protection/>
    </xf>
    <xf numFmtId="0" fontId="40" fillId="0" borderId="16" xfId="0" applyFont="1" applyBorder="1" applyAlignment="1">
      <alignment horizontal="justify" vertical="center" wrapText="1"/>
    </xf>
    <xf numFmtId="0" fontId="39" fillId="27" borderId="15" xfId="0" applyFont="1" applyFill="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2" fillId="0" borderId="0" xfId="0" applyFont="1" applyBorder="1" applyAlignment="1">
      <alignment vertical="center"/>
    </xf>
    <xf numFmtId="211" fontId="0" fillId="0" borderId="16" xfId="0" applyNumberFormat="1" applyFont="1" applyFill="1" applyBorder="1" applyAlignment="1">
      <alignment horizontal="center" vertical="center" wrapText="1"/>
    </xf>
    <xf numFmtId="211" fontId="0" fillId="0" borderId="14" xfId="0" applyNumberFormat="1" applyFont="1" applyFill="1" applyBorder="1" applyAlignment="1">
      <alignment horizontal="center" vertical="center" wrapText="1"/>
    </xf>
    <xf numFmtId="0" fontId="18" fillId="25" borderId="11" xfId="0" applyFont="1" applyFill="1" applyBorder="1" applyAlignment="1">
      <alignment horizontal="right" vertical="center" wrapText="1"/>
    </xf>
    <xf numFmtId="0" fontId="18" fillId="25" borderId="0" xfId="0" applyFont="1" applyFill="1" applyBorder="1" applyAlignment="1">
      <alignment horizontal="right" vertical="center" wrapText="1"/>
    </xf>
    <xf numFmtId="0" fontId="40" fillId="0" borderId="16" xfId="0" applyFont="1" applyFill="1" applyBorder="1" applyAlignment="1">
      <alignment horizontal="justify" vertical="center" wrapText="1"/>
    </xf>
    <xf numFmtId="0" fontId="40" fillId="0" borderId="14" xfId="0" applyFont="1" applyFill="1" applyBorder="1" applyAlignment="1">
      <alignment horizontal="justify" vertical="center" wrapText="1"/>
    </xf>
    <xf numFmtId="0" fontId="40" fillId="0" borderId="20" xfId="0" applyFont="1" applyBorder="1" applyAlignment="1">
      <alignment horizontal="center" vertical="center" wrapText="1"/>
    </xf>
    <xf numFmtId="0" fontId="40" fillId="0" borderId="21" xfId="49" applyFont="1" applyFill="1" applyBorder="1">
      <alignment horizontal="center" vertical="center" wrapText="1"/>
      <protection/>
    </xf>
    <xf numFmtId="211" fontId="0" fillId="0" borderId="20" xfId="0" applyNumberFormat="1" applyFont="1" applyFill="1" applyBorder="1" applyAlignment="1">
      <alignment horizontal="center" vertical="center" wrapText="1"/>
    </xf>
    <xf numFmtId="211" fontId="0" fillId="0" borderId="21" xfId="0" applyNumberFormat="1" applyFont="1" applyFill="1" applyBorder="1" applyAlignment="1">
      <alignment horizontal="center" vertical="center" wrapText="1"/>
    </xf>
    <xf numFmtId="0" fontId="41" fillId="28" borderId="22" xfId="0" applyFont="1" applyFill="1" applyBorder="1" applyAlignment="1">
      <alignment horizontal="center" vertical="center" wrapText="1"/>
    </xf>
    <xf numFmtId="0" fontId="41" fillId="28" borderId="23" xfId="0" applyFont="1" applyFill="1" applyBorder="1" applyAlignment="1">
      <alignment horizontal="center" vertical="center" wrapText="1"/>
    </xf>
    <xf numFmtId="0" fontId="41" fillId="28" borderId="24" xfId="0" applyFont="1" applyFill="1" applyBorder="1" applyAlignment="1">
      <alignment horizontal="center" vertical="center" wrapText="1"/>
    </xf>
    <xf numFmtId="211" fontId="18" fillId="25" borderId="0"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18" fillId="25" borderId="0" xfId="0" applyNumberFormat="1" applyFont="1" applyFill="1" applyBorder="1" applyAlignment="1">
      <alignment horizontal="right" vertical="center" wrapText="1"/>
    </xf>
    <xf numFmtId="10" fontId="18" fillId="25" borderId="0" xfId="0" applyNumberFormat="1" applyFont="1" applyFill="1" applyBorder="1" applyAlignment="1">
      <alignment horizontal="center" vertical="center" wrapText="1"/>
    </xf>
    <xf numFmtId="0" fontId="39" fillId="26" borderId="25" xfId="0" applyFont="1" applyFill="1" applyBorder="1" applyAlignment="1">
      <alignment vertical="center" wrapText="1"/>
    </xf>
    <xf numFmtId="0" fontId="39" fillId="0" borderId="26" xfId="0" applyFont="1" applyBorder="1" applyAlignment="1">
      <alignment vertical="center" wrapText="1"/>
    </xf>
    <xf numFmtId="0" fontId="40" fillId="0" borderId="26" xfId="0" applyFont="1" applyBorder="1" applyAlignment="1">
      <alignment horizontal="center" vertical="center" wrapText="1"/>
    </xf>
    <xf numFmtId="0" fontId="40" fillId="0" borderId="26" xfId="0" applyFont="1" applyBorder="1" applyAlignment="1">
      <alignment vertical="center" wrapText="1"/>
    </xf>
    <xf numFmtId="0" fontId="40" fillId="0" borderId="26" xfId="0" applyFont="1" applyBorder="1" applyAlignment="1">
      <alignment horizontal="justify" vertical="center" wrapText="1"/>
    </xf>
    <xf numFmtId="0" fontId="40" fillId="0" borderId="27" xfId="0" applyFont="1" applyBorder="1" applyAlignment="1">
      <alignment horizontal="center" vertical="center" wrapText="1"/>
    </xf>
    <xf numFmtId="0" fontId="0" fillId="0" borderId="26" xfId="0" applyFont="1" applyFill="1" applyBorder="1" applyAlignment="1">
      <alignment horizontal="center" vertical="center" wrapText="1"/>
    </xf>
    <xf numFmtId="10" fontId="0" fillId="0" borderId="28" xfId="0" applyNumberFormat="1" applyFont="1" applyFill="1" applyBorder="1" applyAlignment="1">
      <alignment horizontal="center" vertical="center" wrapText="1"/>
    </xf>
    <xf numFmtId="0" fontId="40" fillId="0" borderId="26" xfId="0" applyFont="1" applyFill="1" applyBorder="1" applyAlignment="1">
      <alignment horizontal="justify" vertical="center" wrapText="1"/>
    </xf>
    <xf numFmtId="211" fontId="0" fillId="0" borderId="26" xfId="0" applyNumberFormat="1" applyFont="1" applyFill="1" applyBorder="1" applyAlignment="1">
      <alignment horizontal="center" vertical="center" wrapText="1"/>
    </xf>
    <xf numFmtId="211" fontId="0" fillId="0" borderId="27" xfId="0" applyNumberFormat="1" applyFont="1" applyFill="1" applyBorder="1" applyAlignment="1">
      <alignment horizontal="center" vertical="center" wrapText="1"/>
    </xf>
    <xf numFmtId="10" fontId="0" fillId="0" borderId="29" xfId="0" applyNumberFormat="1" applyFont="1" applyFill="1" applyBorder="1" applyAlignment="1">
      <alignment horizontal="center" vertical="center" wrapText="1"/>
    </xf>
    <xf numFmtId="211" fontId="0" fillId="0" borderId="30" xfId="0" applyNumberFormat="1" applyFont="1" applyFill="1" applyBorder="1" applyAlignment="1">
      <alignment horizontal="center" vertical="center" wrapText="1"/>
    </xf>
    <xf numFmtId="0" fontId="18" fillId="25" borderId="31" xfId="0" applyFont="1" applyFill="1" applyBorder="1" applyAlignment="1">
      <alignment vertical="center" wrapText="1"/>
    </xf>
    <xf numFmtId="0" fontId="18" fillId="25" borderId="32" xfId="0" applyFont="1" applyFill="1" applyBorder="1" applyAlignment="1">
      <alignment vertical="center" wrapText="1"/>
    </xf>
    <xf numFmtId="10" fontId="18" fillId="25" borderId="32" xfId="0" applyNumberFormat="1" applyFont="1" applyFill="1" applyBorder="1" applyAlignment="1">
      <alignment vertical="center" wrapText="1"/>
    </xf>
    <xf numFmtId="0" fontId="18" fillId="25" borderId="33" xfId="0" applyFont="1" applyFill="1" applyBorder="1" applyAlignment="1">
      <alignment vertical="center" wrapText="1"/>
    </xf>
    <xf numFmtId="211" fontId="18" fillId="25" borderId="34" xfId="0" applyNumberFormat="1" applyFont="1" applyFill="1" applyBorder="1" applyAlignment="1">
      <alignment horizontal="center" vertical="center" wrapText="1"/>
    </xf>
    <xf numFmtId="211" fontId="18" fillId="25" borderId="33" xfId="0" applyNumberFormat="1" applyFont="1" applyFill="1" applyBorder="1" applyAlignment="1">
      <alignment horizontal="center" vertical="center" wrapText="1"/>
    </xf>
    <xf numFmtId="10" fontId="0" fillId="0" borderId="35" xfId="0" applyNumberFormat="1" applyFont="1" applyFill="1" applyBorder="1" applyAlignment="1">
      <alignment horizontal="center" vertical="center" wrapText="1"/>
    </xf>
    <xf numFmtId="0" fontId="0" fillId="25" borderId="33" xfId="0" applyFont="1" applyFill="1" applyBorder="1" applyAlignment="1">
      <alignment horizontal="center" vertical="center" wrapText="1"/>
    </xf>
    <xf numFmtId="0" fontId="21" fillId="29" borderId="0" xfId="0" applyFont="1" applyFill="1" applyBorder="1" applyAlignment="1">
      <alignment vertical="center"/>
    </xf>
    <xf numFmtId="0" fontId="21" fillId="29" borderId="0" xfId="0" applyFont="1" applyFill="1" applyBorder="1" applyAlignment="1">
      <alignment horizontal="center" vertical="center"/>
    </xf>
    <xf numFmtId="211" fontId="0" fillId="0" borderId="21" xfId="0" applyNumberFormat="1" applyFont="1" applyFill="1" applyBorder="1" applyAlignment="1" applyProtection="1">
      <alignment horizontal="center" vertical="center" wrapText="1"/>
      <protection/>
    </xf>
    <xf numFmtId="0" fontId="41" fillId="28" borderId="36" xfId="0" applyFont="1" applyFill="1" applyBorder="1" applyAlignment="1">
      <alignment horizontal="center" vertical="center" wrapText="1"/>
    </xf>
    <xf numFmtId="0" fontId="0" fillId="0" borderId="12" xfId="0" applyBorder="1" applyAlignment="1">
      <alignment horizontal="center" vertical="center" wrapText="1"/>
    </xf>
    <xf numFmtId="0" fontId="40" fillId="0" borderId="14" xfId="0" applyFont="1" applyBorder="1" applyAlignment="1">
      <alignment horizontal="center" vertical="center" wrapText="1"/>
    </xf>
    <xf numFmtId="0" fontId="40" fillId="0" borderId="21" xfId="0" applyFont="1" applyBorder="1" applyAlignment="1">
      <alignment horizontal="center" vertical="center" wrapText="1"/>
    </xf>
    <xf numFmtId="0" fontId="42" fillId="0" borderId="14" xfId="0" applyFont="1" applyBorder="1" applyAlignment="1">
      <alignment vertical="center" wrapText="1"/>
    </xf>
    <xf numFmtId="0" fontId="0" fillId="0" borderId="14" xfId="0" applyFont="1" applyBorder="1" applyAlignment="1">
      <alignment horizontal="center" vertical="center" wrapText="1"/>
    </xf>
    <xf numFmtId="10" fontId="0" fillId="0" borderId="14" xfId="0" applyNumberFormat="1" applyFont="1" applyBorder="1" applyAlignment="1">
      <alignment horizontal="right" vertical="center" wrapText="1"/>
    </xf>
    <xf numFmtId="226" fontId="0" fillId="0" borderId="14" xfId="0" applyNumberFormat="1" applyFont="1" applyBorder="1" applyAlignment="1">
      <alignment horizontal="right" vertical="center" wrapText="1"/>
    </xf>
    <xf numFmtId="10" fontId="0" fillId="0" borderId="14" xfId="0" applyNumberFormat="1" applyFont="1" applyBorder="1" applyAlignment="1">
      <alignment horizontal="center" vertical="center" wrapText="1"/>
    </xf>
    <xf numFmtId="0" fontId="20" fillId="0" borderId="37"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0" fillId="0" borderId="38" xfId="0" applyFont="1" applyBorder="1" applyAlignment="1">
      <alignment vertical="center" wrapText="1"/>
    </xf>
    <xf numFmtId="0" fontId="20" fillId="0" borderId="39" xfId="0" applyFont="1" applyBorder="1" applyAlignment="1">
      <alignment vertical="center" wrapText="1"/>
    </xf>
    <xf numFmtId="0" fontId="18"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9" fillId="0" borderId="34" xfId="0" applyFont="1" applyBorder="1" applyAlignment="1">
      <alignment horizontal="left" vertical="center"/>
    </xf>
    <xf numFmtId="0" fontId="18" fillId="0" borderId="34" xfId="0" applyFont="1" applyBorder="1" applyAlignment="1">
      <alignment horizontal="left" vertical="center" wrapText="1"/>
    </xf>
    <xf numFmtId="0" fontId="18" fillId="0" borderId="0" xfId="0" applyFont="1" applyBorder="1" applyAlignment="1">
      <alignment horizontal="center" vertical="center" wrapText="1"/>
    </xf>
    <xf numFmtId="211" fontId="0" fillId="0" borderId="0" xfId="0" applyNumberFormat="1" applyBorder="1" applyAlignment="1">
      <alignment horizontal="right" vertical="center" wrapText="1"/>
    </xf>
    <xf numFmtId="0" fontId="18" fillId="0" borderId="34" xfId="0" applyFont="1" applyBorder="1" applyAlignment="1">
      <alignment horizontal="center" vertical="center" wrapText="1"/>
    </xf>
    <xf numFmtId="0" fontId="18" fillId="30" borderId="34" xfId="0" applyFont="1" applyFill="1" applyBorder="1" applyAlignment="1">
      <alignment horizontal="center" vertical="center" wrapText="1"/>
    </xf>
    <xf numFmtId="0" fontId="18" fillId="31" borderId="34" xfId="0" applyFont="1" applyFill="1" applyBorder="1" applyAlignment="1">
      <alignment horizontal="center" vertical="center" wrapText="1"/>
    </xf>
    <xf numFmtId="0" fontId="18" fillId="31" borderId="32" xfId="0" applyFont="1" applyFill="1" applyBorder="1" applyAlignment="1">
      <alignment horizontal="center" vertical="center" wrapText="1"/>
    </xf>
    <xf numFmtId="0" fontId="18" fillId="31" borderId="40" xfId="0" applyFont="1" applyFill="1" applyBorder="1" applyAlignment="1">
      <alignment horizontal="center" vertical="center" wrapText="1"/>
    </xf>
    <xf numFmtId="0" fontId="18" fillId="31" borderId="41"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6" xfId="0" applyFont="1" applyFill="1" applyBorder="1" applyAlignment="1">
      <alignment horizontal="center" vertical="center"/>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3" xfId="0" applyFont="1" applyBorder="1" applyAlignment="1">
      <alignment horizontal="center" vertical="center" wrapText="1"/>
    </xf>
    <xf numFmtId="0" fontId="19" fillId="0" borderId="13" xfId="0" applyFont="1" applyBorder="1" applyAlignment="1">
      <alignment horizontal="lef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Border="1" applyAlignment="1">
      <alignment horizontal="center" vertical="center" wrapText="1"/>
    </xf>
    <xf numFmtId="0" fontId="41" fillId="32" borderId="31" xfId="0" applyFont="1" applyFill="1" applyBorder="1" applyAlignment="1">
      <alignment horizontal="center" vertical="center"/>
    </xf>
    <xf numFmtId="0" fontId="41" fillId="32" borderId="32" xfId="0" applyFont="1" applyFill="1" applyBorder="1" applyAlignment="1">
      <alignment horizontal="center" vertical="center"/>
    </xf>
    <xf numFmtId="0" fontId="41" fillId="32" borderId="33" xfId="0" applyFont="1" applyFill="1" applyBorder="1" applyAlignment="1">
      <alignment horizontal="center" vertical="center"/>
    </xf>
    <xf numFmtId="0" fontId="18" fillId="32" borderId="31" xfId="0" applyFont="1" applyFill="1" applyBorder="1" applyAlignment="1">
      <alignment horizontal="center" vertical="center" wrapText="1"/>
    </xf>
    <xf numFmtId="0" fontId="18" fillId="32" borderId="32" xfId="0" applyFont="1" applyFill="1" applyBorder="1" applyAlignment="1">
      <alignment horizontal="center" vertical="center" wrapText="1"/>
    </xf>
    <xf numFmtId="0" fontId="18" fillId="32" borderId="33" xfId="0" applyFont="1" applyFill="1" applyBorder="1" applyAlignment="1">
      <alignment horizontal="center" vertical="center" wrapText="1"/>
    </xf>
    <xf numFmtId="0" fontId="40" fillId="0" borderId="14"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5"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0" fillId="0" borderId="0" xfId="0" applyFont="1" applyBorder="1" applyAlignment="1">
      <alignment horizontal="left" vertical="center" wrapText="1"/>
    </xf>
    <xf numFmtId="0" fontId="39" fillId="26" borderId="15" xfId="0" applyFont="1" applyFill="1" applyBorder="1" applyAlignment="1">
      <alignment horizontal="center" vertical="center" wrapText="1"/>
    </xf>
    <xf numFmtId="0" fontId="39" fillId="0" borderId="14" xfId="0" applyFont="1" applyBorder="1" applyAlignment="1">
      <alignment horizontal="left" vertical="center" wrapText="1"/>
    </xf>
    <xf numFmtId="0" fontId="40" fillId="0" borderId="21" xfId="0" applyFont="1" applyBorder="1" applyAlignment="1">
      <alignment horizontal="center" vertical="center" wrapText="1"/>
    </xf>
    <xf numFmtId="0" fontId="39"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5" xfId="0" applyFont="1" applyBorder="1" applyAlignment="1">
      <alignment horizontal="center" vertical="center" wrapText="1"/>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41" fillId="32" borderId="40" xfId="0" applyFont="1" applyFill="1" applyBorder="1" applyAlignment="1">
      <alignment horizontal="center" vertical="center" wrapText="1"/>
    </xf>
    <xf numFmtId="0" fontId="41" fillId="32" borderId="46" xfId="0" applyFont="1" applyFill="1" applyBorder="1" applyAlignment="1">
      <alignment horizontal="center" vertical="center" wrapText="1"/>
    </xf>
    <xf numFmtId="0" fontId="41" fillId="32" borderId="47" xfId="0" applyFont="1" applyFill="1" applyBorder="1" applyAlignment="1">
      <alignment horizontal="center" vertical="center" wrapText="1"/>
    </xf>
    <xf numFmtId="0" fontId="41" fillId="32" borderId="42" xfId="0" applyFont="1" applyFill="1" applyBorder="1" applyAlignment="1">
      <alignment horizontal="center" vertical="center"/>
    </xf>
    <xf numFmtId="0" fontId="41" fillId="32" borderId="41" xfId="0" applyFont="1" applyFill="1" applyBorder="1" applyAlignment="1">
      <alignment horizontal="center" vertical="center"/>
    </xf>
    <xf numFmtId="0" fontId="41" fillId="32" borderId="43" xfId="0" applyFont="1" applyFill="1" applyBorder="1" applyAlignment="1">
      <alignment horizontal="center" vertical="center"/>
    </xf>
    <xf numFmtId="0" fontId="18" fillId="32" borderId="40" xfId="0" applyFont="1" applyFill="1" applyBorder="1" applyAlignment="1">
      <alignment horizontal="center" vertical="center" wrapText="1"/>
    </xf>
    <xf numFmtId="0" fontId="18" fillId="32" borderId="47" xfId="0" applyFont="1" applyFill="1" applyBorder="1" applyAlignment="1">
      <alignment horizontal="center" vertical="center" wrapText="1"/>
    </xf>
    <xf numFmtId="0" fontId="18" fillId="31" borderId="40" xfId="0" applyFont="1" applyFill="1" applyBorder="1" applyAlignment="1">
      <alignment horizontal="center" vertical="center" wrapText="1"/>
    </xf>
    <xf numFmtId="0" fontId="18" fillId="31" borderId="47" xfId="0" applyFont="1" applyFill="1" applyBorder="1" applyAlignment="1">
      <alignment horizontal="center" vertical="center" wrapText="1"/>
    </xf>
    <xf numFmtId="0" fontId="18" fillId="30" borderId="40" xfId="0" applyFont="1" applyFill="1" applyBorder="1" applyAlignment="1">
      <alignment horizontal="center" vertical="center" wrapText="1"/>
    </xf>
    <xf numFmtId="0" fontId="18" fillId="30" borderId="47" xfId="0" applyFont="1" applyFill="1" applyBorder="1" applyAlignment="1">
      <alignment horizontal="center" vertical="center" wrapText="1"/>
    </xf>
    <xf numFmtId="0" fontId="41" fillId="28" borderId="36" xfId="0" applyFont="1" applyFill="1" applyBorder="1" applyAlignment="1">
      <alignment horizontal="center" vertical="center" wrapText="1"/>
    </xf>
    <xf numFmtId="0" fontId="41" fillId="28" borderId="48" xfId="0" applyFont="1" applyFill="1" applyBorder="1" applyAlignment="1">
      <alignment horizontal="center" vertical="center" wrapText="1"/>
    </xf>
    <xf numFmtId="0" fontId="41" fillId="33" borderId="36" xfId="0" applyFont="1" applyFill="1" applyBorder="1" applyAlignment="1">
      <alignment horizontal="center" vertical="center" wrapText="1"/>
    </xf>
    <xf numFmtId="0" fontId="41" fillId="33" borderId="48" xfId="0" applyFont="1" applyFill="1" applyBorder="1" applyAlignment="1">
      <alignment horizontal="center" vertical="center" wrapText="1"/>
    </xf>
    <xf numFmtId="0" fontId="41" fillId="34" borderId="36" xfId="0" applyFont="1" applyFill="1" applyBorder="1" applyAlignment="1">
      <alignment horizontal="center" vertical="center" wrapText="1"/>
    </xf>
    <xf numFmtId="0" fontId="41" fillId="34" borderId="48"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1047750</xdr:colOff>
      <xdr:row>0</xdr:row>
      <xdr:rowOff>228600</xdr:rowOff>
    </xdr:from>
    <xdr:to>
      <xdr:col>1</xdr:col>
      <xdr:colOff>152400</xdr:colOff>
      <xdr:row>3</xdr:row>
      <xdr:rowOff>180975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047750" y="2286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6"/>
  <sheetViews>
    <sheetView showGridLines="0" tabSelected="1" view="pageBreakPreview" zoomScale="82" zoomScaleNormal="29" zoomScaleSheetLayoutView="82" zoomScalePageLayoutView="0" workbookViewId="0" topLeftCell="A1">
      <selection activeCell="C9" sqref="C9:C11"/>
    </sheetView>
  </sheetViews>
  <sheetFormatPr defaultColWidth="11.421875" defaultRowHeight="12.75"/>
  <cols>
    <col min="1" max="1" width="27.00390625" style="4" customWidth="1"/>
    <col min="2" max="2" width="30.7109375" style="4" customWidth="1"/>
    <col min="3" max="3" width="19.421875" style="4" customWidth="1"/>
    <col min="4" max="4" width="40.7109375" style="4" customWidth="1"/>
    <col min="5" max="5" width="12.7109375" style="4" customWidth="1"/>
    <col min="6" max="6" width="15.7109375" style="4" customWidth="1"/>
    <col min="7" max="7" width="28.8515625" style="4" customWidth="1"/>
    <col min="8" max="8" width="35.7109375" style="4" customWidth="1"/>
    <col min="9" max="9" width="33.8515625" style="4" customWidth="1"/>
    <col min="10" max="10" width="12.7109375" style="4" customWidth="1"/>
    <col min="11" max="11" width="15.7109375" style="4" customWidth="1"/>
    <col min="12" max="12" width="19.140625" style="4" customWidth="1"/>
    <col min="13" max="13" width="30.28125" style="4" customWidth="1"/>
    <col min="14" max="14" width="20.421875" style="6" customWidth="1"/>
    <col min="15" max="15" width="38.421875" style="6" customWidth="1"/>
    <col min="16" max="16" width="15.7109375" style="6" customWidth="1"/>
    <col min="17" max="19" width="21.421875" style="6" customWidth="1"/>
    <col min="20" max="20" width="24.28125" style="6" customWidth="1"/>
    <col min="21" max="21" width="20.28125" style="6" customWidth="1"/>
    <col min="22" max="22" width="23.7109375" style="6" customWidth="1"/>
    <col min="23" max="28" width="20.7109375" style="16" customWidth="1"/>
    <col min="29" max="29" width="23.140625" style="4" customWidth="1"/>
    <col min="30" max="16384" width="11.421875" style="2" customWidth="1"/>
  </cols>
  <sheetData>
    <row r="1" spans="1:29" s="39" customFormat="1" ht="39.75" customHeight="1">
      <c r="A1" s="126"/>
      <c r="B1" s="127"/>
      <c r="C1" s="119" t="s">
        <v>86</v>
      </c>
      <c r="D1" s="120"/>
      <c r="E1" s="120"/>
      <c r="F1" s="120"/>
      <c r="G1" s="120"/>
      <c r="H1" s="120"/>
      <c r="I1" s="120"/>
      <c r="J1" s="120"/>
      <c r="K1" s="120"/>
      <c r="L1" s="120"/>
      <c r="M1" s="120"/>
      <c r="N1" s="120"/>
      <c r="O1" s="120"/>
      <c r="P1" s="120"/>
      <c r="Q1" s="120"/>
      <c r="R1" s="120"/>
      <c r="S1" s="120"/>
      <c r="T1" s="120"/>
      <c r="U1" s="120"/>
      <c r="V1" s="120"/>
      <c r="W1" s="120"/>
      <c r="X1" s="120"/>
      <c r="Y1" s="120"/>
      <c r="Z1" s="120"/>
      <c r="AA1" s="120"/>
      <c r="AB1" s="121"/>
      <c r="AC1" s="92" t="s">
        <v>87</v>
      </c>
    </row>
    <row r="2" spans="1:29" s="39" customFormat="1" ht="25.5" customHeight="1">
      <c r="A2" s="128"/>
      <c r="B2" s="129"/>
      <c r="C2" s="93"/>
      <c r="D2" s="100"/>
      <c r="E2" s="100"/>
      <c r="F2" s="100"/>
      <c r="G2" s="100"/>
      <c r="H2" s="100"/>
      <c r="I2" s="100"/>
      <c r="J2" s="100"/>
      <c r="K2" s="100"/>
      <c r="L2" s="100"/>
      <c r="M2" s="100"/>
      <c r="N2" s="100"/>
      <c r="O2" s="100"/>
      <c r="P2" s="100"/>
      <c r="Q2" s="100"/>
      <c r="R2" s="100"/>
      <c r="S2" s="100"/>
      <c r="T2" s="100"/>
      <c r="U2" s="100"/>
      <c r="V2" s="100"/>
      <c r="W2" s="100"/>
      <c r="X2" s="100"/>
      <c r="Y2" s="100"/>
      <c r="Z2" s="100"/>
      <c r="AA2" s="100"/>
      <c r="AB2" s="94"/>
      <c r="AC2" s="95" t="s">
        <v>73</v>
      </c>
    </row>
    <row r="3" spans="1:29" s="39" customFormat="1" ht="20.25" customHeight="1">
      <c r="A3" s="128"/>
      <c r="B3" s="129"/>
      <c r="C3" s="158" t="s">
        <v>2</v>
      </c>
      <c r="D3" s="159"/>
      <c r="E3" s="159"/>
      <c r="F3" s="159"/>
      <c r="G3" s="159"/>
      <c r="H3" s="159"/>
      <c r="I3" s="159"/>
      <c r="J3" s="159"/>
      <c r="K3" s="159"/>
      <c r="L3" s="159"/>
      <c r="M3" s="159"/>
      <c r="N3" s="159"/>
      <c r="O3" s="159"/>
      <c r="P3" s="159"/>
      <c r="Q3" s="159"/>
      <c r="R3" s="159"/>
      <c r="S3" s="159"/>
      <c r="T3" s="159"/>
      <c r="U3" s="159"/>
      <c r="V3" s="159"/>
      <c r="W3" s="159"/>
      <c r="X3" s="159"/>
      <c r="Y3" s="159"/>
      <c r="Z3" s="159"/>
      <c r="AA3" s="159"/>
      <c r="AB3" s="160"/>
      <c r="AC3" s="95" t="s">
        <v>74</v>
      </c>
    </row>
    <row r="4" spans="1:29" s="39" customFormat="1" ht="27.75" customHeight="1" thickBot="1">
      <c r="A4" s="130"/>
      <c r="B4" s="131"/>
      <c r="C4" s="161" t="s">
        <v>3</v>
      </c>
      <c r="D4" s="162"/>
      <c r="E4" s="162"/>
      <c r="F4" s="162"/>
      <c r="G4" s="162"/>
      <c r="H4" s="162"/>
      <c r="I4" s="162"/>
      <c r="J4" s="162"/>
      <c r="K4" s="162"/>
      <c r="L4" s="162"/>
      <c r="M4" s="162"/>
      <c r="N4" s="162"/>
      <c r="O4" s="162"/>
      <c r="P4" s="162"/>
      <c r="Q4" s="162"/>
      <c r="R4" s="162"/>
      <c r="S4" s="162"/>
      <c r="T4" s="162"/>
      <c r="U4" s="162"/>
      <c r="V4" s="162"/>
      <c r="W4" s="162"/>
      <c r="X4" s="162"/>
      <c r="Y4" s="162"/>
      <c r="Z4" s="162"/>
      <c r="AA4" s="162"/>
      <c r="AB4" s="163"/>
      <c r="AC4" s="96" t="s">
        <v>4</v>
      </c>
    </row>
    <row r="5" spans="1:29" s="80" customFormat="1" ht="19.5" customHeight="1" thickBot="1">
      <c r="A5" s="164" t="s">
        <v>88</v>
      </c>
      <c r="B5" s="165"/>
      <c r="C5" s="165"/>
      <c r="D5" s="165"/>
      <c r="E5" s="165"/>
      <c r="F5" s="165"/>
      <c r="G5" s="166"/>
      <c r="H5" s="122" t="s">
        <v>102</v>
      </c>
      <c r="I5" s="122"/>
      <c r="J5" s="122"/>
      <c r="K5" s="122"/>
      <c r="L5" s="122"/>
      <c r="M5" s="122"/>
      <c r="N5" s="123"/>
      <c r="O5" s="124"/>
      <c r="P5" s="124"/>
      <c r="Q5" s="124"/>
      <c r="R5" s="124"/>
      <c r="S5" s="124"/>
      <c r="T5" s="124"/>
      <c r="U5" s="124"/>
      <c r="V5" s="124"/>
      <c r="W5" s="124"/>
      <c r="X5" s="124"/>
      <c r="Y5" s="124"/>
      <c r="Z5" s="124"/>
      <c r="AA5" s="124"/>
      <c r="AB5" s="125"/>
      <c r="AC5" s="101"/>
    </row>
    <row r="6" spans="1:29" s="80" customFormat="1" ht="28.5" customHeight="1" thickBot="1">
      <c r="A6" s="114" t="s">
        <v>122</v>
      </c>
      <c r="B6" s="115"/>
      <c r="C6" s="115"/>
      <c r="D6" s="115"/>
      <c r="E6" s="115"/>
      <c r="F6" s="115"/>
      <c r="G6" s="115"/>
      <c r="H6" s="115"/>
      <c r="I6" s="115"/>
      <c r="J6" s="115"/>
      <c r="K6" s="97"/>
      <c r="L6" s="116" t="s">
        <v>81</v>
      </c>
      <c r="M6" s="117"/>
      <c r="N6" s="117"/>
      <c r="O6" s="117"/>
      <c r="P6" s="117"/>
      <c r="Q6" s="117"/>
      <c r="R6" s="117"/>
      <c r="S6" s="117"/>
      <c r="T6" s="117"/>
      <c r="U6" s="117"/>
      <c r="V6" s="117"/>
      <c r="W6" s="117"/>
      <c r="X6" s="117"/>
      <c r="Y6" s="117"/>
      <c r="Z6" s="117"/>
      <c r="AA6" s="117"/>
      <c r="AB6" s="118"/>
      <c r="AC6" s="102"/>
    </row>
    <row r="7" spans="1:29" s="81" customFormat="1" ht="15.75" thickBot="1">
      <c r="A7" s="128"/>
      <c r="B7" s="139"/>
      <c r="C7" s="139"/>
      <c r="D7" s="139"/>
      <c r="E7" s="139"/>
      <c r="F7" s="139"/>
      <c r="G7" s="139"/>
      <c r="H7" s="99"/>
      <c r="I7" s="103"/>
      <c r="J7" s="103"/>
      <c r="K7" s="103"/>
      <c r="L7" s="103"/>
      <c r="M7" s="103"/>
      <c r="N7" s="103"/>
      <c r="O7" s="103"/>
      <c r="P7" s="103"/>
      <c r="Q7" s="103"/>
      <c r="R7" s="103"/>
      <c r="S7" s="103"/>
      <c r="T7" s="103"/>
      <c r="U7" s="103"/>
      <c r="V7" s="103"/>
      <c r="W7" s="103"/>
      <c r="X7" s="103"/>
      <c r="Y7" s="103"/>
      <c r="Z7" s="103"/>
      <c r="AA7" s="104"/>
      <c r="AB7" s="103"/>
      <c r="AC7" s="84"/>
    </row>
    <row r="8" spans="1:29" s="40" customFormat="1" ht="30.75" customHeight="1" thickBot="1">
      <c r="A8" s="143" t="s">
        <v>26</v>
      </c>
      <c r="B8" s="144"/>
      <c r="C8" s="144"/>
      <c r="D8" s="144"/>
      <c r="E8" s="144"/>
      <c r="F8" s="144"/>
      <c r="G8" s="144"/>
      <c r="H8" s="144"/>
      <c r="I8" s="144"/>
      <c r="J8" s="144"/>
      <c r="K8" s="145"/>
      <c r="L8" s="117" t="s">
        <v>13</v>
      </c>
      <c r="M8" s="117"/>
      <c r="N8" s="118"/>
      <c r="O8" s="116" t="s">
        <v>27</v>
      </c>
      <c r="P8" s="117"/>
      <c r="Q8" s="118"/>
      <c r="R8" s="116" t="s">
        <v>89</v>
      </c>
      <c r="S8" s="118"/>
      <c r="T8" s="116"/>
      <c r="U8" s="117" t="s">
        <v>90</v>
      </c>
      <c r="V8" s="117"/>
      <c r="W8" s="117"/>
      <c r="X8" s="118"/>
      <c r="Y8" s="116"/>
      <c r="Z8" s="117" t="s">
        <v>91</v>
      </c>
      <c r="AA8" s="105"/>
      <c r="AB8" s="105" t="s">
        <v>92</v>
      </c>
      <c r="AC8" s="98" t="s">
        <v>14</v>
      </c>
    </row>
    <row r="9" spans="1:29" s="39" customFormat="1" ht="24" customHeight="1" thickBot="1">
      <c r="A9" s="167" t="s">
        <v>15</v>
      </c>
      <c r="B9" s="167" t="s">
        <v>16</v>
      </c>
      <c r="C9" s="167" t="s">
        <v>17</v>
      </c>
      <c r="D9" s="170" t="s">
        <v>18</v>
      </c>
      <c r="E9" s="171"/>
      <c r="F9" s="172"/>
      <c r="G9" s="167" t="s">
        <v>19</v>
      </c>
      <c r="H9" s="167" t="s">
        <v>20</v>
      </c>
      <c r="I9" s="140" t="s">
        <v>93</v>
      </c>
      <c r="J9" s="141"/>
      <c r="K9" s="142"/>
      <c r="L9" s="106">
        <v>1</v>
      </c>
      <c r="M9" s="106">
        <v>2</v>
      </c>
      <c r="N9" s="106">
        <v>3</v>
      </c>
      <c r="O9" s="106">
        <v>4</v>
      </c>
      <c r="P9" s="106">
        <v>5</v>
      </c>
      <c r="Q9" s="106">
        <v>6</v>
      </c>
      <c r="R9" s="106">
        <v>7</v>
      </c>
      <c r="S9" s="106">
        <v>8</v>
      </c>
      <c r="T9" s="106">
        <v>9</v>
      </c>
      <c r="U9" s="106">
        <v>10</v>
      </c>
      <c r="V9" s="106">
        <v>11</v>
      </c>
      <c r="W9" s="106">
        <v>12</v>
      </c>
      <c r="X9" s="106">
        <v>13</v>
      </c>
      <c r="Y9" s="106">
        <v>14</v>
      </c>
      <c r="Z9" s="106">
        <v>15</v>
      </c>
      <c r="AA9" s="106">
        <v>16</v>
      </c>
      <c r="AB9" s="106">
        <v>17</v>
      </c>
      <c r="AC9" s="106">
        <v>18</v>
      </c>
    </row>
    <row r="10" spans="1:29" s="41" customFormat="1" ht="84" customHeight="1" thickBot="1">
      <c r="A10" s="168"/>
      <c r="B10" s="168"/>
      <c r="C10" s="168"/>
      <c r="D10" s="167" t="s">
        <v>21</v>
      </c>
      <c r="E10" s="167" t="s">
        <v>22</v>
      </c>
      <c r="F10" s="167" t="s">
        <v>23</v>
      </c>
      <c r="G10" s="168"/>
      <c r="H10" s="168"/>
      <c r="I10" s="167" t="s">
        <v>21</v>
      </c>
      <c r="J10" s="167" t="s">
        <v>24</v>
      </c>
      <c r="K10" s="167" t="s">
        <v>25</v>
      </c>
      <c r="L10" s="173" t="s">
        <v>75</v>
      </c>
      <c r="M10" s="173" t="s">
        <v>5</v>
      </c>
      <c r="N10" s="173" t="s">
        <v>6</v>
      </c>
      <c r="O10" s="173" t="s">
        <v>31</v>
      </c>
      <c r="P10" s="173" t="s">
        <v>30</v>
      </c>
      <c r="Q10" s="173" t="s">
        <v>29</v>
      </c>
      <c r="R10" s="175" t="s">
        <v>94</v>
      </c>
      <c r="S10" s="107" t="s">
        <v>103</v>
      </c>
      <c r="T10" s="177" t="s">
        <v>71</v>
      </c>
      <c r="U10" s="177" t="s">
        <v>7</v>
      </c>
      <c r="V10" s="177" t="s">
        <v>1</v>
      </c>
      <c r="W10" s="175" t="s">
        <v>95</v>
      </c>
      <c r="X10" s="108" t="s">
        <v>96</v>
      </c>
      <c r="Y10" s="175" t="s">
        <v>103</v>
      </c>
      <c r="Z10" s="175" t="s">
        <v>97</v>
      </c>
      <c r="AA10" s="175" t="s">
        <v>98</v>
      </c>
      <c r="AB10" s="173" t="s">
        <v>99</v>
      </c>
      <c r="AC10" s="173" t="s">
        <v>0</v>
      </c>
    </row>
    <row r="11" spans="1:29" s="41" customFormat="1" ht="58.5" customHeight="1" thickBot="1">
      <c r="A11" s="169"/>
      <c r="B11" s="169"/>
      <c r="C11" s="169"/>
      <c r="D11" s="169"/>
      <c r="E11" s="169"/>
      <c r="F11" s="169"/>
      <c r="G11" s="169"/>
      <c r="H11" s="169"/>
      <c r="I11" s="169"/>
      <c r="J11" s="169"/>
      <c r="K11" s="169"/>
      <c r="L11" s="174"/>
      <c r="M11" s="174"/>
      <c r="N11" s="174"/>
      <c r="O11" s="174"/>
      <c r="P11" s="174"/>
      <c r="Q11" s="174"/>
      <c r="R11" s="176"/>
      <c r="S11" s="109" t="s">
        <v>100</v>
      </c>
      <c r="T11" s="178"/>
      <c r="U11" s="178"/>
      <c r="V11" s="178"/>
      <c r="W11" s="176"/>
      <c r="X11" s="110"/>
      <c r="Y11" s="176" t="s">
        <v>101</v>
      </c>
      <c r="Z11" s="176"/>
      <c r="AA11" s="176"/>
      <c r="AB11" s="174"/>
      <c r="AC11" s="174"/>
    </row>
    <row r="12" spans="1:29" s="1" customFormat="1" ht="60" customHeight="1" thickBot="1">
      <c r="A12" s="32" t="s">
        <v>32</v>
      </c>
      <c r="B12" s="33" t="s">
        <v>33</v>
      </c>
      <c r="C12" s="34">
        <v>11</v>
      </c>
      <c r="D12" s="35" t="s">
        <v>34</v>
      </c>
      <c r="E12" s="36">
        <v>0</v>
      </c>
      <c r="F12" s="34">
        <v>4</v>
      </c>
      <c r="G12" s="37" t="s">
        <v>35</v>
      </c>
      <c r="H12" s="37" t="s">
        <v>36</v>
      </c>
      <c r="I12" s="37" t="s">
        <v>37</v>
      </c>
      <c r="J12" s="36">
        <v>0</v>
      </c>
      <c r="K12" s="48">
        <v>4</v>
      </c>
      <c r="L12" s="136">
        <v>276230</v>
      </c>
      <c r="M12" s="133" t="s">
        <v>65</v>
      </c>
      <c r="N12" s="133" t="s">
        <v>76</v>
      </c>
      <c r="O12" s="28" t="s">
        <v>70</v>
      </c>
      <c r="P12" s="28">
        <v>4</v>
      </c>
      <c r="Q12" s="28">
        <v>1</v>
      </c>
      <c r="R12" s="28">
        <v>0.4</v>
      </c>
      <c r="S12" s="56">
        <f>R12/Q12</f>
        <v>0.4</v>
      </c>
      <c r="T12" s="46" t="s">
        <v>36</v>
      </c>
      <c r="U12" s="111" t="s">
        <v>85</v>
      </c>
      <c r="V12" s="28" t="s">
        <v>63</v>
      </c>
      <c r="W12" s="42">
        <v>10000000</v>
      </c>
      <c r="X12" s="50">
        <v>0</v>
      </c>
      <c r="Y12" s="70">
        <f>X12/W12</f>
        <v>0</v>
      </c>
      <c r="Z12" s="82" t="s">
        <v>107</v>
      </c>
      <c r="AA12" s="50" t="s">
        <v>110</v>
      </c>
      <c r="AB12" s="50" t="s">
        <v>121</v>
      </c>
      <c r="AC12" s="29" t="s">
        <v>64</v>
      </c>
    </row>
    <row r="13" spans="1:29" s="1" customFormat="1" ht="58.5" customHeight="1" thickBot="1">
      <c r="A13" s="38" t="s">
        <v>32</v>
      </c>
      <c r="B13" s="21" t="s">
        <v>33</v>
      </c>
      <c r="C13" s="85">
        <v>11</v>
      </c>
      <c r="D13" s="22" t="s">
        <v>34</v>
      </c>
      <c r="E13" s="23">
        <v>0</v>
      </c>
      <c r="F13" s="85">
        <v>2</v>
      </c>
      <c r="G13" s="24" t="s">
        <v>35</v>
      </c>
      <c r="H13" s="24" t="s">
        <v>38</v>
      </c>
      <c r="I13" s="24" t="s">
        <v>39</v>
      </c>
      <c r="J13" s="85">
        <v>0</v>
      </c>
      <c r="K13" s="86">
        <v>2</v>
      </c>
      <c r="L13" s="137"/>
      <c r="M13" s="134"/>
      <c r="N13" s="134"/>
      <c r="O13" s="30" t="s">
        <v>77</v>
      </c>
      <c r="P13" s="30">
        <v>2</v>
      </c>
      <c r="Q13" s="30">
        <v>0</v>
      </c>
      <c r="R13" s="30"/>
      <c r="S13" s="56" t="e">
        <f aca="true" t="shared" si="0" ref="S13:S22">R13/Q13</f>
        <v>#DIV/0!</v>
      </c>
      <c r="T13" s="47" t="s">
        <v>38</v>
      </c>
      <c r="U13" s="112" t="s">
        <v>85</v>
      </c>
      <c r="V13" s="30" t="s">
        <v>63</v>
      </c>
      <c r="W13" s="43"/>
      <c r="X13" s="51"/>
      <c r="Y13" s="70" t="e">
        <f aca="true" t="shared" si="1" ref="Y13:Y21">X13/W13</f>
        <v>#DIV/0!</v>
      </c>
      <c r="Z13" s="51"/>
      <c r="AA13" s="51"/>
      <c r="AB13" s="51" t="s">
        <v>111</v>
      </c>
      <c r="AC13" s="31" t="s">
        <v>64</v>
      </c>
    </row>
    <row r="14" spans="1:29" s="1" customFormat="1" ht="63" customHeight="1" thickBot="1">
      <c r="A14" s="154" t="s">
        <v>40</v>
      </c>
      <c r="B14" s="155" t="s">
        <v>33</v>
      </c>
      <c r="C14" s="157">
        <v>11</v>
      </c>
      <c r="D14" s="146" t="s">
        <v>34</v>
      </c>
      <c r="E14" s="146">
        <v>87</v>
      </c>
      <c r="F14" s="146">
        <v>100</v>
      </c>
      <c r="G14" s="146" t="s">
        <v>35</v>
      </c>
      <c r="H14" s="146" t="s">
        <v>41</v>
      </c>
      <c r="I14" s="146" t="s">
        <v>42</v>
      </c>
      <c r="J14" s="146">
        <v>87</v>
      </c>
      <c r="K14" s="156">
        <v>100</v>
      </c>
      <c r="L14" s="137" t="s">
        <v>55</v>
      </c>
      <c r="M14" s="134" t="s">
        <v>56</v>
      </c>
      <c r="N14" s="134" t="s">
        <v>66</v>
      </c>
      <c r="O14" s="30" t="s">
        <v>78</v>
      </c>
      <c r="P14" s="30">
        <v>1</v>
      </c>
      <c r="Q14" s="30">
        <v>1</v>
      </c>
      <c r="R14" s="30">
        <v>1</v>
      </c>
      <c r="S14" s="56">
        <f t="shared" si="0"/>
        <v>1</v>
      </c>
      <c r="T14" s="132" t="s">
        <v>41</v>
      </c>
      <c r="U14" s="112" t="s">
        <v>85</v>
      </c>
      <c r="V14" s="30" t="s">
        <v>63</v>
      </c>
      <c r="W14" s="43">
        <v>6000000</v>
      </c>
      <c r="X14" s="51">
        <v>6000000</v>
      </c>
      <c r="Y14" s="70">
        <f t="shared" si="1"/>
        <v>1</v>
      </c>
      <c r="Z14" s="51" t="s">
        <v>104</v>
      </c>
      <c r="AA14" s="51" t="s">
        <v>112</v>
      </c>
      <c r="AB14" s="51" t="s">
        <v>113</v>
      </c>
      <c r="AC14" s="31" t="s">
        <v>64</v>
      </c>
    </row>
    <row r="15" spans="1:29" s="1" customFormat="1" ht="45" customHeight="1" thickBot="1">
      <c r="A15" s="154"/>
      <c r="B15" s="155"/>
      <c r="C15" s="157"/>
      <c r="D15" s="146"/>
      <c r="E15" s="146"/>
      <c r="F15" s="146"/>
      <c r="G15" s="146"/>
      <c r="H15" s="146"/>
      <c r="I15" s="146"/>
      <c r="J15" s="146"/>
      <c r="K15" s="156"/>
      <c r="L15" s="137"/>
      <c r="M15" s="134"/>
      <c r="N15" s="134"/>
      <c r="O15" s="30" t="s">
        <v>83</v>
      </c>
      <c r="P15" s="30">
        <v>100</v>
      </c>
      <c r="Q15" s="30">
        <v>260</v>
      </c>
      <c r="R15" s="30">
        <v>142</v>
      </c>
      <c r="S15" s="56">
        <f t="shared" si="0"/>
        <v>0.5461538461538461</v>
      </c>
      <c r="T15" s="132"/>
      <c r="U15" s="112" t="s">
        <v>84</v>
      </c>
      <c r="V15" s="30" t="s">
        <v>63</v>
      </c>
      <c r="W15" s="43">
        <f>1000000000+85000000+3382833</f>
        <v>1088382833</v>
      </c>
      <c r="X15" s="51">
        <v>1063285000</v>
      </c>
      <c r="Y15" s="70">
        <f t="shared" si="1"/>
        <v>0.976940252786953</v>
      </c>
      <c r="Z15" s="82" t="s">
        <v>104</v>
      </c>
      <c r="AA15" s="82" t="s">
        <v>105</v>
      </c>
      <c r="AB15" s="51" t="s">
        <v>120</v>
      </c>
      <c r="AC15" s="31" t="s">
        <v>64</v>
      </c>
    </row>
    <row r="16" spans="1:29" s="1" customFormat="1" ht="45" customHeight="1" thickBot="1">
      <c r="A16" s="25" t="s">
        <v>40</v>
      </c>
      <c r="B16" s="21" t="s">
        <v>33</v>
      </c>
      <c r="C16" s="85">
        <v>11</v>
      </c>
      <c r="D16" s="22" t="s">
        <v>34</v>
      </c>
      <c r="E16" s="23">
        <v>0</v>
      </c>
      <c r="F16" s="23">
        <v>1</v>
      </c>
      <c r="G16" s="24" t="s">
        <v>35</v>
      </c>
      <c r="H16" s="24" t="s">
        <v>43</v>
      </c>
      <c r="I16" s="24" t="s">
        <v>44</v>
      </c>
      <c r="J16" s="23">
        <v>0</v>
      </c>
      <c r="K16" s="49">
        <v>1</v>
      </c>
      <c r="L16" s="137"/>
      <c r="M16" s="134"/>
      <c r="N16" s="134"/>
      <c r="O16" s="30" t="s">
        <v>67</v>
      </c>
      <c r="P16" s="30">
        <v>1</v>
      </c>
      <c r="Q16" s="30">
        <v>0</v>
      </c>
      <c r="R16" s="30"/>
      <c r="S16" s="56" t="e">
        <f t="shared" si="0"/>
        <v>#DIV/0!</v>
      </c>
      <c r="T16" s="47" t="s">
        <v>43</v>
      </c>
      <c r="U16" s="30" t="s">
        <v>72</v>
      </c>
      <c r="V16" s="30" t="s">
        <v>63</v>
      </c>
      <c r="W16" s="43">
        <v>0</v>
      </c>
      <c r="X16" s="51"/>
      <c r="Y16" s="70" t="e">
        <f t="shared" si="1"/>
        <v>#DIV/0!</v>
      </c>
      <c r="Z16" s="51"/>
      <c r="AA16" s="51"/>
      <c r="AB16" s="51" t="s">
        <v>114</v>
      </c>
      <c r="AC16" s="31" t="s">
        <v>64</v>
      </c>
    </row>
    <row r="17" spans="1:29" s="1" customFormat="1" ht="114" customHeight="1" thickBot="1">
      <c r="A17" s="25" t="s">
        <v>40</v>
      </c>
      <c r="B17" s="21" t="s">
        <v>33</v>
      </c>
      <c r="C17" s="85">
        <v>11</v>
      </c>
      <c r="D17" s="22" t="s">
        <v>34</v>
      </c>
      <c r="E17" s="85">
        <v>0</v>
      </c>
      <c r="F17" s="85">
        <v>3</v>
      </c>
      <c r="G17" s="24" t="s">
        <v>35</v>
      </c>
      <c r="H17" s="24" t="s">
        <v>45</v>
      </c>
      <c r="I17" s="24" t="s">
        <v>46</v>
      </c>
      <c r="J17" s="85">
        <v>0</v>
      </c>
      <c r="K17" s="86">
        <v>3</v>
      </c>
      <c r="L17" s="137"/>
      <c r="M17" s="134"/>
      <c r="N17" s="134"/>
      <c r="O17" s="30" t="s">
        <v>79</v>
      </c>
      <c r="P17" s="30">
        <v>3</v>
      </c>
      <c r="Q17" s="30">
        <v>1</v>
      </c>
      <c r="R17" s="30">
        <v>0.25</v>
      </c>
      <c r="S17" s="56">
        <f t="shared" si="0"/>
        <v>0.25</v>
      </c>
      <c r="T17" s="47" t="s">
        <v>45</v>
      </c>
      <c r="U17" s="112" t="s">
        <v>85</v>
      </c>
      <c r="V17" s="30" t="s">
        <v>63</v>
      </c>
      <c r="W17" s="43">
        <v>6000000</v>
      </c>
      <c r="X17" s="51"/>
      <c r="Y17" s="70">
        <f t="shared" si="1"/>
        <v>0</v>
      </c>
      <c r="Z17" s="82" t="s">
        <v>107</v>
      </c>
      <c r="AA17" s="82" t="s">
        <v>107</v>
      </c>
      <c r="AB17" s="51" t="s">
        <v>115</v>
      </c>
      <c r="AC17" s="31" t="s">
        <v>64</v>
      </c>
    </row>
    <row r="18" spans="1:29" s="1" customFormat="1" ht="69.75" customHeight="1" thickBot="1">
      <c r="A18" s="154" t="s">
        <v>40</v>
      </c>
      <c r="B18" s="155" t="s">
        <v>33</v>
      </c>
      <c r="C18" s="146">
        <v>11</v>
      </c>
      <c r="D18" s="146" t="s">
        <v>34</v>
      </c>
      <c r="E18" s="146">
        <v>25</v>
      </c>
      <c r="F18" s="146">
        <v>50</v>
      </c>
      <c r="G18" s="146" t="s">
        <v>35</v>
      </c>
      <c r="H18" s="146" t="s">
        <v>47</v>
      </c>
      <c r="I18" s="146" t="s">
        <v>48</v>
      </c>
      <c r="J18" s="146">
        <v>25</v>
      </c>
      <c r="K18" s="156">
        <v>50</v>
      </c>
      <c r="L18" s="137"/>
      <c r="M18" s="134"/>
      <c r="N18" s="134"/>
      <c r="O18" s="30" t="s">
        <v>68</v>
      </c>
      <c r="P18" s="30">
        <v>4</v>
      </c>
      <c r="Q18" s="30">
        <v>1</v>
      </c>
      <c r="R18" s="30">
        <v>1</v>
      </c>
      <c r="S18" s="56">
        <f t="shared" si="0"/>
        <v>1</v>
      </c>
      <c r="T18" s="132" t="s">
        <v>47</v>
      </c>
      <c r="U18" s="112" t="s">
        <v>85</v>
      </c>
      <c r="V18" s="30" t="s">
        <v>63</v>
      </c>
      <c r="W18" s="43">
        <v>3000000</v>
      </c>
      <c r="X18" s="51">
        <v>3000000</v>
      </c>
      <c r="Y18" s="70">
        <f t="shared" si="1"/>
        <v>1</v>
      </c>
      <c r="Z18" s="82" t="s">
        <v>107</v>
      </c>
      <c r="AA18" s="51" t="s">
        <v>108</v>
      </c>
      <c r="AB18" s="51" t="s">
        <v>119</v>
      </c>
      <c r="AC18" s="31" t="s">
        <v>64</v>
      </c>
    </row>
    <row r="19" spans="1:29" s="1" customFormat="1" ht="45" customHeight="1" thickBot="1">
      <c r="A19" s="154"/>
      <c r="B19" s="155"/>
      <c r="C19" s="146"/>
      <c r="D19" s="146"/>
      <c r="E19" s="146"/>
      <c r="F19" s="146"/>
      <c r="G19" s="146"/>
      <c r="H19" s="146"/>
      <c r="I19" s="146"/>
      <c r="J19" s="146"/>
      <c r="K19" s="156"/>
      <c r="L19" s="137"/>
      <c r="M19" s="134"/>
      <c r="N19" s="134"/>
      <c r="O19" s="30" t="s">
        <v>60</v>
      </c>
      <c r="P19" s="30">
        <v>50</v>
      </c>
      <c r="Q19" s="30">
        <v>19</v>
      </c>
      <c r="R19" s="30">
        <v>6</v>
      </c>
      <c r="S19" s="56">
        <f t="shared" si="0"/>
        <v>0.3157894736842105</v>
      </c>
      <c r="T19" s="132"/>
      <c r="U19" s="112" t="s">
        <v>85</v>
      </c>
      <c r="V19" s="30" t="s">
        <v>63</v>
      </c>
      <c r="W19" s="43">
        <v>30000000</v>
      </c>
      <c r="X19" s="51">
        <v>19000000</v>
      </c>
      <c r="Y19" s="70">
        <f t="shared" si="1"/>
        <v>0.6333333333333333</v>
      </c>
      <c r="Z19" s="82" t="s">
        <v>107</v>
      </c>
      <c r="AA19" s="82" t="s">
        <v>108</v>
      </c>
      <c r="AB19" s="51" t="s">
        <v>118</v>
      </c>
      <c r="AC19" s="31" t="s">
        <v>64</v>
      </c>
    </row>
    <row r="20" spans="1:29" s="1" customFormat="1" ht="62.25" customHeight="1" thickBot="1">
      <c r="A20" s="25" t="s">
        <v>40</v>
      </c>
      <c r="B20" s="21" t="s">
        <v>33</v>
      </c>
      <c r="C20" s="85">
        <v>11</v>
      </c>
      <c r="D20" s="22" t="s">
        <v>34</v>
      </c>
      <c r="E20" s="85">
        <v>0</v>
      </c>
      <c r="F20" s="85">
        <v>6</v>
      </c>
      <c r="G20" s="24" t="s">
        <v>35</v>
      </c>
      <c r="H20" s="24" t="s">
        <v>49</v>
      </c>
      <c r="I20" s="24" t="s">
        <v>50</v>
      </c>
      <c r="J20" s="85">
        <v>0</v>
      </c>
      <c r="K20" s="86">
        <v>6</v>
      </c>
      <c r="L20" s="137" t="s">
        <v>57</v>
      </c>
      <c r="M20" s="134" t="s">
        <v>58</v>
      </c>
      <c r="N20" s="134" t="s">
        <v>59</v>
      </c>
      <c r="O20" s="30" t="s">
        <v>80</v>
      </c>
      <c r="P20" s="30">
        <v>6</v>
      </c>
      <c r="Q20" s="30">
        <v>1</v>
      </c>
      <c r="R20" s="30">
        <v>0.25</v>
      </c>
      <c r="S20" s="56">
        <f t="shared" si="0"/>
        <v>0.25</v>
      </c>
      <c r="T20" s="47" t="s">
        <v>49</v>
      </c>
      <c r="U20" s="112" t="s">
        <v>85</v>
      </c>
      <c r="V20" s="30" t="s">
        <v>63</v>
      </c>
      <c r="W20" s="43">
        <v>15000000</v>
      </c>
      <c r="X20" s="51"/>
      <c r="Y20" s="70">
        <f t="shared" si="1"/>
        <v>0</v>
      </c>
      <c r="Z20" s="82" t="s">
        <v>107</v>
      </c>
      <c r="AA20" s="51" t="s">
        <v>109</v>
      </c>
      <c r="AB20" s="51" t="s">
        <v>116</v>
      </c>
      <c r="AC20" s="31" t="s">
        <v>64</v>
      </c>
    </row>
    <row r="21" spans="1:29" s="1" customFormat="1" ht="73.5" customHeight="1" thickBot="1">
      <c r="A21" s="25" t="s">
        <v>40</v>
      </c>
      <c r="B21" s="21" t="s">
        <v>33</v>
      </c>
      <c r="C21" s="85">
        <v>11</v>
      </c>
      <c r="D21" s="22" t="s">
        <v>34</v>
      </c>
      <c r="E21" s="85">
        <v>0</v>
      </c>
      <c r="F21" s="85">
        <v>1</v>
      </c>
      <c r="G21" s="24" t="s">
        <v>35</v>
      </c>
      <c r="H21" s="24" t="s">
        <v>51</v>
      </c>
      <c r="I21" s="24" t="s">
        <v>52</v>
      </c>
      <c r="J21" s="85">
        <v>0</v>
      </c>
      <c r="K21" s="86">
        <v>1</v>
      </c>
      <c r="L21" s="137"/>
      <c r="M21" s="134"/>
      <c r="N21" s="134"/>
      <c r="O21" s="30" t="s">
        <v>61</v>
      </c>
      <c r="P21" s="30">
        <v>1</v>
      </c>
      <c r="Q21" s="30">
        <v>0</v>
      </c>
      <c r="R21" s="30"/>
      <c r="S21" s="56" t="e">
        <f t="shared" si="0"/>
        <v>#DIV/0!</v>
      </c>
      <c r="T21" s="47" t="s">
        <v>51</v>
      </c>
      <c r="U21" s="30" t="s">
        <v>72</v>
      </c>
      <c r="V21" s="30" t="s">
        <v>63</v>
      </c>
      <c r="W21" s="43">
        <v>0</v>
      </c>
      <c r="X21" s="51"/>
      <c r="Y21" s="70" t="e">
        <f t="shared" si="1"/>
        <v>#DIV/0!</v>
      </c>
      <c r="Z21" s="51"/>
      <c r="AA21" s="51"/>
      <c r="AB21" s="51" t="s">
        <v>106</v>
      </c>
      <c r="AC21" s="31" t="s">
        <v>64</v>
      </c>
    </row>
    <row r="22" spans="1:29" s="1" customFormat="1" ht="67.5" customHeight="1" thickBot="1">
      <c r="A22" s="59" t="s">
        <v>40</v>
      </c>
      <c r="B22" s="60" t="s">
        <v>33</v>
      </c>
      <c r="C22" s="61">
        <v>11</v>
      </c>
      <c r="D22" s="62" t="s">
        <v>34</v>
      </c>
      <c r="E22" s="61">
        <v>0</v>
      </c>
      <c r="F22" s="61">
        <v>4</v>
      </c>
      <c r="G22" s="63" t="s">
        <v>35</v>
      </c>
      <c r="H22" s="63" t="s">
        <v>53</v>
      </c>
      <c r="I22" s="63" t="s">
        <v>54</v>
      </c>
      <c r="J22" s="61">
        <v>0</v>
      </c>
      <c r="K22" s="64">
        <v>4</v>
      </c>
      <c r="L22" s="138"/>
      <c r="M22" s="135"/>
      <c r="N22" s="135"/>
      <c r="O22" s="65" t="s">
        <v>62</v>
      </c>
      <c r="P22" s="65">
        <v>4</v>
      </c>
      <c r="Q22" s="65">
        <v>1</v>
      </c>
      <c r="R22" s="65">
        <v>1</v>
      </c>
      <c r="S22" s="66">
        <f t="shared" si="0"/>
        <v>1</v>
      </c>
      <c r="T22" s="67" t="s">
        <v>53</v>
      </c>
      <c r="U22" s="113" t="s">
        <v>85</v>
      </c>
      <c r="V22" s="65" t="s">
        <v>63</v>
      </c>
      <c r="W22" s="68">
        <v>4135000</v>
      </c>
      <c r="X22" s="69">
        <v>4135000</v>
      </c>
      <c r="Y22" s="70">
        <f>X22/W22</f>
        <v>1</v>
      </c>
      <c r="Z22" s="82" t="s">
        <v>107</v>
      </c>
      <c r="AA22" s="82" t="s">
        <v>107</v>
      </c>
      <c r="AB22" s="69" t="s">
        <v>117</v>
      </c>
      <c r="AC22" s="71" t="s">
        <v>64</v>
      </c>
    </row>
    <row r="23" spans="1:29" ht="15" customHeight="1" thickBot="1">
      <c r="A23" s="72" t="s">
        <v>11</v>
      </c>
      <c r="B23" s="73"/>
      <c r="C23" s="73"/>
      <c r="D23" s="73"/>
      <c r="E23" s="73"/>
      <c r="F23" s="73"/>
      <c r="G23" s="73"/>
      <c r="H23" s="73"/>
      <c r="I23" s="73"/>
      <c r="J23" s="73"/>
      <c r="K23" s="73"/>
      <c r="L23" s="73"/>
      <c r="M23" s="73"/>
      <c r="N23" s="73"/>
      <c r="O23" s="73"/>
      <c r="P23" s="73"/>
      <c r="Q23" s="73"/>
      <c r="R23" s="73"/>
      <c r="S23" s="74"/>
      <c r="T23" s="73"/>
      <c r="U23" s="73"/>
      <c r="V23" s="75"/>
      <c r="W23" s="76">
        <f>+W22+W21+W20+W19+W18+W17+W16+W13+W12+W14+W15</f>
        <v>1162517833</v>
      </c>
      <c r="X23" s="77">
        <f>SUM(X12:X22)</f>
        <v>1095420000</v>
      </c>
      <c r="Y23" s="78">
        <f>X23/W23</f>
        <v>0.9422823193801277</v>
      </c>
      <c r="Z23" s="77"/>
      <c r="AA23" s="77"/>
      <c r="AB23" s="77"/>
      <c r="AC23" s="79"/>
    </row>
    <row r="24" spans="1:29" ht="15" customHeight="1" hidden="1">
      <c r="A24" s="44"/>
      <c r="B24" s="45"/>
      <c r="C24" s="45"/>
      <c r="D24" s="45"/>
      <c r="E24" s="45"/>
      <c r="F24" s="45"/>
      <c r="G24" s="45"/>
      <c r="H24" s="45"/>
      <c r="I24" s="45"/>
      <c r="J24" s="45"/>
      <c r="K24" s="45"/>
      <c r="L24" s="45"/>
      <c r="M24" s="45"/>
      <c r="N24" s="45"/>
      <c r="O24" s="45"/>
      <c r="P24" s="45"/>
      <c r="Q24" s="45"/>
      <c r="R24" s="45"/>
      <c r="S24" s="57">
        <v>0</v>
      </c>
      <c r="T24" s="45"/>
      <c r="U24" s="45"/>
      <c r="V24" s="45"/>
      <c r="W24" s="55"/>
      <c r="X24" s="55"/>
      <c r="Y24" s="58">
        <v>0</v>
      </c>
      <c r="Z24" s="55"/>
      <c r="AA24" s="55"/>
      <c r="AB24" s="55"/>
      <c r="AC24" s="20"/>
    </row>
    <row r="25" spans="1:29" ht="15" customHeight="1" hidden="1">
      <c r="A25" s="44"/>
      <c r="B25" s="45"/>
      <c r="C25" s="45"/>
      <c r="D25" s="45"/>
      <c r="E25" s="45"/>
      <c r="F25" s="45"/>
      <c r="G25" s="45"/>
      <c r="H25" s="45"/>
      <c r="I25" s="45"/>
      <c r="J25" s="45"/>
      <c r="K25" s="45"/>
      <c r="L25" s="45"/>
      <c r="M25" s="45"/>
      <c r="N25" s="45"/>
      <c r="O25" s="45"/>
      <c r="P25" s="45"/>
      <c r="Q25" s="45"/>
      <c r="R25" s="45"/>
      <c r="S25" s="57">
        <v>1</v>
      </c>
      <c r="T25" s="45"/>
      <c r="U25" s="45"/>
      <c r="V25" s="45"/>
      <c r="W25" s="55"/>
      <c r="X25" s="55"/>
      <c r="Y25" s="58">
        <v>1</v>
      </c>
      <c r="Z25" s="55"/>
      <c r="AA25" s="55"/>
      <c r="AB25" s="55"/>
      <c r="AC25" s="20"/>
    </row>
    <row r="26" spans="1:29" ht="12">
      <c r="A26" s="7"/>
      <c r="B26" s="5"/>
      <c r="C26" s="8"/>
      <c r="D26" s="5"/>
      <c r="E26" s="8"/>
      <c r="F26" s="5"/>
      <c r="G26" s="8"/>
      <c r="H26" s="5"/>
      <c r="I26" s="8"/>
      <c r="J26" s="8"/>
      <c r="K26" s="5"/>
      <c r="L26" s="8"/>
      <c r="M26" s="5"/>
      <c r="N26" s="3"/>
      <c r="O26" s="3"/>
      <c r="P26" s="3"/>
      <c r="Q26" s="3"/>
      <c r="R26" s="3"/>
      <c r="S26" s="3"/>
      <c r="T26" s="3"/>
      <c r="U26" s="3"/>
      <c r="V26" s="3"/>
      <c r="W26" s="15"/>
      <c r="X26" s="15"/>
      <c r="Y26" s="15"/>
      <c r="Z26" s="15"/>
      <c r="AA26" s="15"/>
      <c r="AB26" s="15"/>
      <c r="AC26" s="10"/>
    </row>
    <row r="27" spans="1:29" ht="42.75" customHeight="1">
      <c r="A27" s="7"/>
      <c r="B27" s="5"/>
      <c r="C27" s="9"/>
      <c r="D27" s="5"/>
      <c r="E27" s="8"/>
      <c r="F27" s="5"/>
      <c r="G27" s="3"/>
      <c r="H27" s="3"/>
      <c r="I27" s="3"/>
      <c r="J27" s="153" t="s">
        <v>9</v>
      </c>
      <c r="K27" s="153"/>
      <c r="L27" s="153"/>
      <c r="M27" s="9"/>
      <c r="N27" s="9"/>
      <c r="O27" s="153" t="s">
        <v>8</v>
      </c>
      <c r="P27" s="153"/>
      <c r="Q27" s="153"/>
      <c r="R27" s="26"/>
      <c r="S27" s="26"/>
      <c r="T27" s="26"/>
      <c r="U27" s="151"/>
      <c r="V27" s="151"/>
      <c r="W27" s="151"/>
      <c r="X27" s="151"/>
      <c r="Y27" s="151"/>
      <c r="Z27" s="151"/>
      <c r="AA27" s="151"/>
      <c r="AB27" s="151"/>
      <c r="AC27" s="152"/>
    </row>
    <row r="28" spans="1:29" ht="13.5">
      <c r="A28" s="7"/>
      <c r="B28" s="5"/>
      <c r="C28" s="9"/>
      <c r="D28" s="5"/>
      <c r="E28" s="8"/>
      <c r="F28" s="5"/>
      <c r="G28" s="3"/>
      <c r="H28" s="3"/>
      <c r="I28" s="3"/>
      <c r="J28" s="8"/>
      <c r="K28" s="5"/>
      <c r="L28" s="8"/>
      <c r="M28" s="5"/>
      <c r="N28" s="5"/>
      <c r="O28" s="9"/>
      <c r="P28" s="8"/>
      <c r="Q28" s="3"/>
      <c r="R28" s="3"/>
      <c r="S28" s="3"/>
      <c r="T28" s="3"/>
      <c r="U28" s="3"/>
      <c r="V28" s="3"/>
      <c r="W28" s="14"/>
      <c r="X28" s="14"/>
      <c r="Y28" s="14"/>
      <c r="Z28" s="14"/>
      <c r="AA28" s="14"/>
      <c r="AB28" s="14"/>
      <c r="AC28" s="10"/>
    </row>
    <row r="29" spans="1:29" ht="13.5">
      <c r="A29" s="7"/>
      <c r="B29" s="5"/>
      <c r="C29" s="9"/>
      <c r="D29" s="5"/>
      <c r="E29" s="8"/>
      <c r="F29" s="5"/>
      <c r="G29" s="3"/>
      <c r="H29" s="3"/>
      <c r="I29" s="3"/>
      <c r="J29" s="8"/>
      <c r="K29" s="5"/>
      <c r="L29" s="8"/>
      <c r="M29" s="5"/>
      <c r="N29" s="5"/>
      <c r="O29" s="9"/>
      <c r="P29" s="8"/>
      <c r="Q29" s="8"/>
      <c r="R29" s="8"/>
      <c r="S29" s="8"/>
      <c r="T29" s="8"/>
      <c r="U29" s="8"/>
      <c r="V29" s="8"/>
      <c r="W29" s="15"/>
      <c r="X29" s="15"/>
      <c r="Y29" s="15"/>
      <c r="Z29" s="15"/>
      <c r="AA29" s="15"/>
      <c r="AB29" s="15"/>
      <c r="AC29" s="11"/>
    </row>
    <row r="30" spans="1:29" ht="12">
      <c r="A30" s="7"/>
      <c r="B30" s="5"/>
      <c r="C30" s="8"/>
      <c r="D30" s="5"/>
      <c r="E30" s="8"/>
      <c r="F30" s="5"/>
      <c r="G30" s="3"/>
      <c r="H30" s="3"/>
      <c r="I30" s="3"/>
      <c r="J30" s="8"/>
      <c r="K30" s="5"/>
      <c r="L30" s="8"/>
      <c r="M30" s="5"/>
      <c r="N30" s="5"/>
      <c r="O30" s="8"/>
      <c r="P30" s="8"/>
      <c r="Q30" s="8"/>
      <c r="R30" s="8"/>
      <c r="S30" s="8"/>
      <c r="T30" s="8"/>
      <c r="U30" s="8"/>
      <c r="V30" s="8"/>
      <c r="W30" s="15"/>
      <c r="X30" s="15"/>
      <c r="Y30" s="15"/>
      <c r="Z30" s="15"/>
      <c r="AA30" s="15"/>
      <c r="AB30" s="15"/>
      <c r="AC30" s="11"/>
    </row>
    <row r="31" spans="1:29" ht="14.25" customHeight="1" thickBot="1">
      <c r="A31" s="7"/>
      <c r="B31" s="5"/>
      <c r="C31" s="9"/>
      <c r="D31" s="5"/>
      <c r="E31" s="8"/>
      <c r="F31" s="5"/>
      <c r="G31" s="3"/>
      <c r="H31" s="3"/>
      <c r="I31" s="3"/>
      <c r="J31" s="19"/>
      <c r="K31" s="19"/>
      <c r="L31" s="13"/>
      <c r="M31" s="5"/>
      <c r="N31" s="5"/>
      <c r="O31" s="19"/>
      <c r="P31" s="19"/>
      <c r="Q31" s="8"/>
      <c r="R31" s="8"/>
      <c r="S31" s="8"/>
      <c r="T31" s="8"/>
      <c r="U31" s="8"/>
      <c r="V31" s="8"/>
      <c r="W31" s="15"/>
      <c r="X31" s="15"/>
      <c r="Y31" s="15"/>
      <c r="Z31" s="15"/>
      <c r="AA31" s="15"/>
      <c r="AB31" s="15"/>
      <c r="AC31" s="11"/>
    </row>
    <row r="32" spans="1:29" ht="25.5" customHeight="1">
      <c r="A32" s="7"/>
      <c r="B32" s="5"/>
      <c r="C32" s="12"/>
      <c r="D32" s="5"/>
      <c r="E32" s="8"/>
      <c r="F32" s="5"/>
      <c r="G32" s="3"/>
      <c r="H32" s="3"/>
      <c r="I32" s="3"/>
      <c r="J32" s="150" t="s">
        <v>69</v>
      </c>
      <c r="K32" s="150"/>
      <c r="L32" s="150"/>
      <c r="M32" s="18"/>
      <c r="N32" s="18"/>
      <c r="O32" s="150" t="s">
        <v>82</v>
      </c>
      <c r="P32" s="150"/>
      <c r="Q32" s="150"/>
      <c r="R32" s="27"/>
      <c r="S32" s="27"/>
      <c r="T32" s="27"/>
      <c r="U32" s="8"/>
      <c r="V32" s="8"/>
      <c r="W32" s="15"/>
      <c r="X32" s="15"/>
      <c r="Y32" s="15"/>
      <c r="Z32" s="15"/>
      <c r="AA32" s="15"/>
      <c r="AB32" s="15"/>
      <c r="AC32" s="11"/>
    </row>
    <row r="33" spans="1:29" ht="13.5">
      <c r="A33" s="7"/>
      <c r="B33" s="5"/>
      <c r="C33" s="12"/>
      <c r="D33" s="5"/>
      <c r="E33" s="8"/>
      <c r="F33" s="5"/>
      <c r="G33" s="3"/>
      <c r="H33" s="3"/>
      <c r="I33" s="3"/>
      <c r="J33" s="8" t="s">
        <v>10</v>
      </c>
      <c r="K33" s="5"/>
      <c r="L33" s="17"/>
      <c r="M33" s="18"/>
      <c r="N33" s="18"/>
      <c r="O33" s="8" t="s">
        <v>28</v>
      </c>
      <c r="P33" s="5"/>
      <c r="Q33" s="8"/>
      <c r="R33" s="8"/>
      <c r="S33" s="8"/>
      <c r="T33" s="8"/>
      <c r="U33" s="8"/>
      <c r="V33" s="8"/>
      <c r="W33" s="15"/>
      <c r="X33" s="15"/>
      <c r="Y33" s="15"/>
      <c r="Z33" s="15"/>
      <c r="AA33" s="15"/>
      <c r="AB33" s="15"/>
      <c r="AC33" s="11"/>
    </row>
    <row r="34" spans="1:29" ht="13.5">
      <c r="A34" s="7"/>
      <c r="B34" s="5"/>
      <c r="C34" s="8"/>
      <c r="D34" s="5"/>
      <c r="E34" s="8"/>
      <c r="F34" s="5"/>
      <c r="G34" s="8"/>
      <c r="H34" s="5"/>
      <c r="I34" s="8"/>
      <c r="J34" s="8"/>
      <c r="K34" s="5"/>
      <c r="L34" s="9"/>
      <c r="M34" s="5"/>
      <c r="N34" s="8"/>
      <c r="O34" s="8"/>
      <c r="P34" s="8"/>
      <c r="Q34" s="8"/>
      <c r="R34" s="8"/>
      <c r="S34" s="8"/>
      <c r="T34" s="8"/>
      <c r="U34" s="8"/>
      <c r="V34" s="8"/>
      <c r="W34" s="15"/>
      <c r="X34" s="15"/>
      <c r="Y34" s="15"/>
      <c r="Z34" s="15"/>
      <c r="AA34" s="15"/>
      <c r="AB34" s="15"/>
      <c r="AC34" s="11"/>
    </row>
    <row r="35" spans="1:29" ht="13.5">
      <c r="A35" s="7"/>
      <c r="B35" s="5"/>
      <c r="C35" s="8"/>
      <c r="D35" s="5"/>
      <c r="E35" s="8"/>
      <c r="F35" s="5"/>
      <c r="G35" s="8"/>
      <c r="H35" s="5"/>
      <c r="I35" s="8"/>
      <c r="J35" s="8"/>
      <c r="K35" s="5"/>
      <c r="L35" s="9"/>
      <c r="M35" s="5"/>
      <c r="N35" s="8"/>
      <c r="O35" s="8"/>
      <c r="P35" s="8"/>
      <c r="Q35" s="8"/>
      <c r="R35" s="8"/>
      <c r="S35" s="8"/>
      <c r="T35" s="8"/>
      <c r="U35" s="8"/>
      <c r="V35" s="8"/>
      <c r="W35" s="15"/>
      <c r="X35" s="15"/>
      <c r="Y35" s="15"/>
      <c r="Z35" s="15"/>
      <c r="AA35" s="15"/>
      <c r="AB35" s="15"/>
      <c r="AC35" s="11"/>
    </row>
    <row r="36" spans="1:29" ht="31.5" customHeight="1" thickBot="1">
      <c r="A36" s="147" t="s">
        <v>12</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9"/>
    </row>
  </sheetData>
  <sheetProtection/>
  <protectedRanges>
    <protectedRange sqref="W12:W22" name="Rango5"/>
    <protectedRange sqref="U12:U22" name="Rango4"/>
    <protectedRange sqref="R12:R22" name="Rango1"/>
    <protectedRange sqref="X12:X22" name="Rango2"/>
    <protectedRange sqref="Z12:AB22" name="Rango3"/>
  </protectedRanges>
  <mergeCells count="84">
    <mergeCell ref="T10:T11"/>
    <mergeCell ref="U10:U11"/>
    <mergeCell ref="AC10:AC11"/>
    <mergeCell ref="V10:V11"/>
    <mergeCell ref="W10:W11"/>
    <mergeCell ref="Z10:Z11"/>
    <mergeCell ref="AA10:AA11"/>
    <mergeCell ref="AB10:AB11"/>
    <mergeCell ref="Y10:Y11"/>
    <mergeCell ref="M10:M11"/>
    <mergeCell ref="N10:N11"/>
    <mergeCell ref="O10:O11"/>
    <mergeCell ref="P10:P11"/>
    <mergeCell ref="Q10:Q11"/>
    <mergeCell ref="R10:R11"/>
    <mergeCell ref="F10:F11"/>
    <mergeCell ref="D9:F9"/>
    <mergeCell ref="I10:I11"/>
    <mergeCell ref="J10:J11"/>
    <mergeCell ref="K10:K11"/>
    <mergeCell ref="L10:L11"/>
    <mergeCell ref="C4:AB4"/>
    <mergeCell ref="A5:G5"/>
    <mergeCell ref="R8:S8"/>
    <mergeCell ref="A9:A11"/>
    <mergeCell ref="B9:B11"/>
    <mergeCell ref="C9:C11"/>
    <mergeCell ref="G9:G11"/>
    <mergeCell ref="H9:H11"/>
    <mergeCell ref="D10:D11"/>
    <mergeCell ref="E10:E11"/>
    <mergeCell ref="K18:K19"/>
    <mergeCell ref="H14:H15"/>
    <mergeCell ref="I14:I15"/>
    <mergeCell ref="J14:J15"/>
    <mergeCell ref="K14:K15"/>
    <mergeCell ref="C14:C15"/>
    <mergeCell ref="G18:G19"/>
    <mergeCell ref="A14:A15"/>
    <mergeCell ref="B14:B15"/>
    <mergeCell ref="H18:H19"/>
    <mergeCell ref="I18:I19"/>
    <mergeCell ref="J18:J19"/>
    <mergeCell ref="A18:A19"/>
    <mergeCell ref="B18:B19"/>
    <mergeCell ref="C18:C19"/>
    <mergeCell ref="D18:D19"/>
    <mergeCell ref="E18:E19"/>
    <mergeCell ref="F18:F19"/>
    <mergeCell ref="A36:AC36"/>
    <mergeCell ref="O32:Q32"/>
    <mergeCell ref="U27:AC27"/>
    <mergeCell ref="J27:L27"/>
    <mergeCell ref="J32:L32"/>
    <mergeCell ref="O27:Q27"/>
    <mergeCell ref="I9:K9"/>
    <mergeCell ref="L8:N8"/>
    <mergeCell ref="O8:Q8"/>
    <mergeCell ref="L14:L19"/>
    <mergeCell ref="A8:K8"/>
    <mergeCell ref="N14:N19"/>
    <mergeCell ref="D14:D15"/>
    <mergeCell ref="E14:E15"/>
    <mergeCell ref="F14:F15"/>
    <mergeCell ref="G14:G15"/>
    <mergeCell ref="T14:T15"/>
    <mergeCell ref="T18:T19"/>
    <mergeCell ref="N12:N13"/>
    <mergeCell ref="N20:N22"/>
    <mergeCell ref="L12:L13"/>
    <mergeCell ref="L20:L22"/>
    <mergeCell ref="M12:M13"/>
    <mergeCell ref="M20:M22"/>
    <mergeCell ref="M14:M19"/>
    <mergeCell ref="A6:J6"/>
    <mergeCell ref="L6:AB6"/>
    <mergeCell ref="C1:AB1"/>
    <mergeCell ref="T8:X8"/>
    <mergeCell ref="Y8:Z8"/>
    <mergeCell ref="H5:M5"/>
    <mergeCell ref="N5:AB5"/>
    <mergeCell ref="A1:B4"/>
    <mergeCell ref="A7:G7"/>
    <mergeCell ref="C3:AB3"/>
  </mergeCells>
  <conditionalFormatting sqref="S12:S25">
    <cfRule type="colorScale" priority="1" dxfId="0">
      <colorScale>
        <cfvo type="percent" val="25"/>
        <cfvo type="percent" val="50"/>
        <cfvo type="percent" val="100"/>
        <color rgb="FFFF0000"/>
        <color rgb="FFFFFF00"/>
        <color rgb="FF92D050"/>
      </colorScale>
    </cfRule>
    <cfRule type="colorScale" priority="4" dxfId="0">
      <colorScale>
        <cfvo type="percent" val="25"/>
        <cfvo type="percent" val="50"/>
        <cfvo type="percent" val="100"/>
        <color rgb="FFFF0000"/>
        <color rgb="FFFFFF00"/>
        <color rgb="FF92D050"/>
      </colorScale>
    </cfRule>
    <cfRule type="colorScale" priority="6" dxfId="0">
      <colorScale>
        <cfvo type="percent" val="0"/>
        <cfvo type="percent" val="25"/>
        <cfvo type="percent" val="100"/>
        <color rgb="FFFF0000"/>
        <color rgb="FFFFFF00"/>
        <color rgb="FF92D050"/>
      </colorScale>
    </cfRule>
  </conditionalFormatting>
  <conditionalFormatting sqref="Y12:Y25">
    <cfRule type="colorScale" priority="2" dxfId="0">
      <colorScale>
        <cfvo type="percent" val="25"/>
        <cfvo type="percent" val="50"/>
        <cfvo type="percent" val="100"/>
        <color rgb="FFFF0000"/>
        <color rgb="FFFFFF00"/>
        <color rgb="FF92D050"/>
      </colorScale>
    </cfRule>
    <cfRule type="colorScale" priority="3" dxfId="0">
      <colorScale>
        <cfvo type="percent" val="25"/>
        <cfvo type="percent" val="50"/>
        <cfvo type="percent" val="100"/>
        <color rgb="FFFF0000"/>
        <color rgb="FFFFFF00"/>
        <color rgb="FF92D050"/>
      </colorScale>
    </cfRule>
    <cfRule type="colorScale" priority="5" dxfId="0">
      <colorScale>
        <cfvo type="percent" val="0"/>
        <cfvo type="percent" val="25"/>
        <cfvo type="percent" val="100"/>
        <color rgb="FFFF0000"/>
        <color rgb="FFFFFF00"/>
        <color rgb="FF92D050"/>
      </colorScale>
    </cfRule>
  </conditionalFormatting>
  <printOptions horizontalCentered="1"/>
  <pageMargins left="0.75" right="0.75" top="0.539370079" bottom="0.236220472440945" header="0.275590551181102" footer="0.118110236220472"/>
  <pageSetup fitToHeight="0" fitToWidth="1" horizontalDpi="600" verticalDpi="600" orientation="landscape" paperSize="5" scale="23" r:id="rId2"/>
  <drawing r:id="rId1"/>
</worksheet>
</file>

<file path=xl/worksheets/sheet2.xml><?xml version="1.0" encoding="utf-8"?>
<worksheet xmlns="http://schemas.openxmlformats.org/spreadsheetml/2006/main" xmlns:r="http://schemas.openxmlformats.org/officeDocument/2006/relationships">
  <dimension ref="A1:J18"/>
  <sheetViews>
    <sheetView zoomScalePageLayoutView="0" workbookViewId="0" topLeftCell="A1">
      <selection activeCell="F22" sqref="F22"/>
    </sheetView>
  </sheetViews>
  <sheetFormatPr defaultColWidth="11.421875" defaultRowHeight="12.75"/>
  <cols>
    <col min="1" max="1" width="30.28125" style="4" customWidth="1"/>
    <col min="2" max="2" width="38.421875" style="6" customWidth="1"/>
    <col min="3" max="3" width="15.7109375" style="6" hidden="1" customWidth="1"/>
    <col min="4" max="5" width="21.421875" style="6" hidden="1" customWidth="1"/>
    <col min="6" max="6" width="21.421875" style="6" customWidth="1"/>
    <col min="7" max="7" width="24.28125" style="6" customWidth="1"/>
    <col min="8" max="10" width="20.7109375" style="16" customWidth="1"/>
  </cols>
  <sheetData>
    <row r="1" spans="1:10" ht="65.25" thickBot="1">
      <c r="A1" s="183" t="s">
        <v>5</v>
      </c>
      <c r="B1" s="183" t="s">
        <v>31</v>
      </c>
      <c r="C1" s="183" t="s">
        <v>30</v>
      </c>
      <c r="D1" s="183" t="s">
        <v>29</v>
      </c>
      <c r="E1" s="179" t="s">
        <v>94</v>
      </c>
      <c r="F1" s="83" t="s">
        <v>103</v>
      </c>
      <c r="G1" s="179" t="s">
        <v>71</v>
      </c>
      <c r="H1" s="181" t="s">
        <v>95</v>
      </c>
      <c r="I1" s="179" t="s">
        <v>96</v>
      </c>
      <c r="J1" s="52" t="s">
        <v>103</v>
      </c>
    </row>
    <row r="2" spans="1:10" ht="52.5" thickBot="1">
      <c r="A2" s="184"/>
      <c r="B2" s="184"/>
      <c r="C2" s="184"/>
      <c r="D2" s="184"/>
      <c r="E2" s="180"/>
      <c r="F2" s="53" t="s">
        <v>100</v>
      </c>
      <c r="G2" s="180"/>
      <c r="H2" s="182"/>
      <c r="I2" s="180"/>
      <c r="J2" s="54" t="s">
        <v>101</v>
      </c>
    </row>
    <row r="3" spans="1:10" ht="63" thickBot="1">
      <c r="A3" s="28" t="s">
        <v>65</v>
      </c>
      <c r="B3" s="28" t="s">
        <v>70</v>
      </c>
      <c r="C3" s="28">
        <v>4</v>
      </c>
      <c r="D3" s="28">
        <v>1</v>
      </c>
      <c r="E3" s="28">
        <v>0.4</v>
      </c>
      <c r="F3" s="56">
        <f aca="true" t="shared" si="0" ref="F3:F10">E3/D3</f>
        <v>0.4</v>
      </c>
      <c r="G3" s="46" t="s">
        <v>36</v>
      </c>
      <c r="H3" s="42">
        <v>10000000</v>
      </c>
      <c r="I3" s="50">
        <v>0</v>
      </c>
      <c r="J3" s="70">
        <f>I3/H3</f>
        <v>0</v>
      </c>
    </row>
    <row r="4" spans="1:10" ht="37.5" customHeight="1" thickBot="1">
      <c r="A4" s="134" t="s">
        <v>56</v>
      </c>
      <c r="B4" s="30" t="s">
        <v>78</v>
      </c>
      <c r="C4" s="30">
        <v>1</v>
      </c>
      <c r="D4" s="30">
        <v>1</v>
      </c>
      <c r="E4" s="30">
        <v>1</v>
      </c>
      <c r="F4" s="56">
        <f t="shared" si="0"/>
        <v>1</v>
      </c>
      <c r="G4" s="132" t="s">
        <v>41</v>
      </c>
      <c r="H4" s="43">
        <v>6000000</v>
      </c>
      <c r="I4" s="51">
        <v>6000000</v>
      </c>
      <c r="J4" s="70">
        <f aca="true" t="shared" si="1" ref="J4:J9">I4/H4</f>
        <v>1</v>
      </c>
    </row>
    <row r="5" spans="1:10" ht="30" customHeight="1" thickBot="1">
      <c r="A5" s="134"/>
      <c r="B5" s="30" t="s">
        <v>83</v>
      </c>
      <c r="C5" s="30">
        <v>100</v>
      </c>
      <c r="D5" s="30">
        <v>260</v>
      </c>
      <c r="E5" s="30">
        <v>142</v>
      </c>
      <c r="F5" s="56">
        <f t="shared" si="0"/>
        <v>0.5461538461538461</v>
      </c>
      <c r="G5" s="132"/>
      <c r="H5" s="43">
        <f>1000000000+85000000+3382833</f>
        <v>1088382833</v>
      </c>
      <c r="I5" s="51">
        <v>1063285000</v>
      </c>
      <c r="J5" s="70">
        <f t="shared" si="1"/>
        <v>0.976940252786953</v>
      </c>
    </row>
    <row r="6" spans="1:10" ht="37.5" thickBot="1">
      <c r="A6" s="134"/>
      <c r="B6" s="30" t="s">
        <v>79</v>
      </c>
      <c r="C6" s="30">
        <v>3</v>
      </c>
      <c r="D6" s="30">
        <v>1</v>
      </c>
      <c r="E6" s="30">
        <v>0.25</v>
      </c>
      <c r="F6" s="56">
        <f t="shared" si="0"/>
        <v>0.25</v>
      </c>
      <c r="G6" s="47" t="s">
        <v>45</v>
      </c>
      <c r="H6" s="43">
        <v>6000000</v>
      </c>
      <c r="I6" s="51"/>
      <c r="J6" s="70">
        <f t="shared" si="1"/>
        <v>0</v>
      </c>
    </row>
    <row r="7" spans="1:10" ht="37.5" thickBot="1">
      <c r="A7" s="134"/>
      <c r="B7" s="30" t="s">
        <v>68</v>
      </c>
      <c r="C7" s="30">
        <v>4</v>
      </c>
      <c r="D7" s="30">
        <v>1</v>
      </c>
      <c r="E7" s="30">
        <v>1</v>
      </c>
      <c r="F7" s="56">
        <f t="shared" si="0"/>
        <v>1</v>
      </c>
      <c r="G7" s="132" t="s">
        <v>47</v>
      </c>
      <c r="H7" s="43">
        <v>3000000</v>
      </c>
      <c r="I7" s="51">
        <v>3000000</v>
      </c>
      <c r="J7" s="70">
        <f t="shared" si="1"/>
        <v>1</v>
      </c>
    </row>
    <row r="8" spans="1:10" ht="12.75" thickBot="1">
      <c r="A8" s="134"/>
      <c r="B8" s="30" t="s">
        <v>60</v>
      </c>
      <c r="C8" s="30">
        <v>50</v>
      </c>
      <c r="D8" s="30">
        <v>19</v>
      </c>
      <c r="E8" s="30">
        <v>6</v>
      </c>
      <c r="F8" s="56">
        <f t="shared" si="0"/>
        <v>0.3157894736842105</v>
      </c>
      <c r="G8" s="132"/>
      <c r="H8" s="43">
        <v>30000000</v>
      </c>
      <c r="I8" s="51">
        <v>19000000</v>
      </c>
      <c r="J8" s="70">
        <f t="shared" si="1"/>
        <v>0.6333333333333333</v>
      </c>
    </row>
    <row r="9" spans="1:10" ht="25.5" thickBot="1">
      <c r="A9" s="134" t="s">
        <v>58</v>
      </c>
      <c r="B9" s="30" t="s">
        <v>80</v>
      </c>
      <c r="C9" s="30">
        <v>6</v>
      </c>
      <c r="D9" s="30">
        <v>1</v>
      </c>
      <c r="E9" s="30">
        <v>0.25</v>
      </c>
      <c r="F9" s="56">
        <f t="shared" si="0"/>
        <v>0.25</v>
      </c>
      <c r="G9" s="47" t="s">
        <v>49</v>
      </c>
      <c r="H9" s="43">
        <v>15000000</v>
      </c>
      <c r="I9" s="51"/>
      <c r="J9" s="70">
        <f t="shared" si="1"/>
        <v>0</v>
      </c>
    </row>
    <row r="10" spans="1:10" ht="37.5" thickBot="1">
      <c r="A10" s="135"/>
      <c r="B10" s="65" t="s">
        <v>62</v>
      </c>
      <c r="C10" s="65">
        <v>4</v>
      </c>
      <c r="D10" s="65">
        <v>1</v>
      </c>
      <c r="E10" s="65">
        <v>1</v>
      </c>
      <c r="F10" s="66">
        <f t="shared" si="0"/>
        <v>1</v>
      </c>
      <c r="G10" s="67" t="s">
        <v>53</v>
      </c>
      <c r="H10" s="68">
        <v>4135000</v>
      </c>
      <c r="I10" s="69">
        <v>4135000</v>
      </c>
      <c r="J10" s="70">
        <f>I10/H10</f>
        <v>1</v>
      </c>
    </row>
    <row r="11" spans="1:10" ht="13.5" thickBot="1">
      <c r="A11" s="73"/>
      <c r="B11" s="73"/>
      <c r="C11" s="73"/>
      <c r="D11" s="73"/>
      <c r="E11" s="73"/>
      <c r="F11" s="74"/>
      <c r="G11" s="73"/>
      <c r="H11" s="76">
        <f>+H10+H9+H8+H7+H6+H3+H4+H5</f>
        <v>1162517833</v>
      </c>
      <c r="I11" s="77">
        <f>SUM(I3:I10)</f>
        <v>1095420000</v>
      </c>
      <c r="J11" s="78">
        <f>I11/H11</f>
        <v>0.9422823193801277</v>
      </c>
    </row>
    <row r="12" spans="1:10" ht="12.75" hidden="1">
      <c r="A12" s="45"/>
      <c r="B12" s="45"/>
      <c r="C12" s="45"/>
      <c r="D12" s="45"/>
      <c r="E12" s="45"/>
      <c r="F12" s="57">
        <v>0</v>
      </c>
      <c r="G12" s="45"/>
      <c r="H12" s="55"/>
      <c r="I12" s="55"/>
      <c r="J12" s="58">
        <v>0</v>
      </c>
    </row>
    <row r="13" spans="1:10" ht="12.75" hidden="1">
      <c r="A13" s="45"/>
      <c r="B13" s="45"/>
      <c r="C13" s="45"/>
      <c r="D13" s="45"/>
      <c r="E13" s="45"/>
      <c r="F13" s="57">
        <v>1</v>
      </c>
      <c r="G13" s="45"/>
      <c r="H13" s="55"/>
      <c r="I13" s="55"/>
      <c r="J13" s="58">
        <v>1</v>
      </c>
    </row>
    <row r="14" spans="1:10" ht="12">
      <c r="A14" s="5"/>
      <c r="B14" s="8"/>
      <c r="C14" s="8"/>
      <c r="D14" s="8"/>
      <c r="E14" s="8"/>
      <c r="F14" s="8"/>
      <c r="G14" s="8"/>
      <c r="H14" s="15"/>
      <c r="I14" s="15"/>
      <c r="J14" s="15"/>
    </row>
    <row r="15" spans="1:10" ht="12">
      <c r="A15"/>
      <c r="B15"/>
      <c r="C15"/>
      <c r="D15"/>
      <c r="E15"/>
      <c r="F15"/>
      <c r="G15"/>
      <c r="H15"/>
      <c r="I15"/>
      <c r="J15"/>
    </row>
    <row r="16" spans="2:10" ht="45.75">
      <c r="B16" s="87" t="s">
        <v>65</v>
      </c>
      <c r="C16" s="88"/>
      <c r="D16" s="88"/>
      <c r="E16" s="88"/>
      <c r="F16" s="88">
        <v>1</v>
      </c>
      <c r="G16" s="91">
        <v>0.4</v>
      </c>
      <c r="H16" s="90">
        <v>10000000</v>
      </c>
      <c r="I16" s="90">
        <v>0</v>
      </c>
      <c r="J16" s="89">
        <f>I16/H16</f>
        <v>0</v>
      </c>
    </row>
    <row r="17" spans="2:10" ht="45.75">
      <c r="B17" s="87" t="s">
        <v>56</v>
      </c>
      <c r="C17" s="88"/>
      <c r="D17" s="88"/>
      <c r="E17" s="88"/>
      <c r="F17" s="88">
        <v>5</v>
      </c>
      <c r="G17" s="91">
        <v>0.6224</v>
      </c>
      <c r="H17" s="90">
        <v>1133382833</v>
      </c>
      <c r="I17" s="90">
        <v>1091285000</v>
      </c>
      <c r="J17" s="89">
        <f>I17/H17</f>
        <v>0.9628564755224239</v>
      </c>
    </row>
    <row r="18" spans="2:10" ht="22.5">
      <c r="B18" s="87" t="s">
        <v>58</v>
      </c>
      <c r="C18" s="88"/>
      <c r="D18" s="88"/>
      <c r="E18" s="88"/>
      <c r="F18" s="88">
        <v>2</v>
      </c>
      <c r="G18" s="91">
        <v>0.625</v>
      </c>
      <c r="H18" s="90">
        <v>19135000</v>
      </c>
      <c r="I18" s="90">
        <v>4135000</v>
      </c>
      <c r="J18" s="89">
        <f>I18/H18</f>
        <v>0.21609615887117847</v>
      </c>
    </row>
  </sheetData>
  <sheetProtection/>
  <protectedRanges>
    <protectedRange sqref="H3:H10" name="Rango5"/>
    <protectedRange sqref="E3:E10" name="Rango1"/>
    <protectedRange sqref="I3:I10" name="Rango2"/>
  </protectedRanges>
  <autoFilter ref="A1:J13"/>
  <mergeCells count="12">
    <mergeCell ref="H1:H2"/>
    <mergeCell ref="I1:I2"/>
    <mergeCell ref="A1:A2"/>
    <mergeCell ref="B1:B2"/>
    <mergeCell ref="C1:C2"/>
    <mergeCell ref="D1:D2"/>
    <mergeCell ref="E1:E2"/>
    <mergeCell ref="G1:G2"/>
    <mergeCell ref="A4:A8"/>
    <mergeCell ref="G4:G5"/>
    <mergeCell ref="G7:G8"/>
    <mergeCell ref="A9:A10"/>
  </mergeCells>
  <conditionalFormatting sqref="F3:F13">
    <cfRule type="colorScale" priority="25" dxfId="0">
      <colorScale>
        <cfvo type="percent" val="25"/>
        <cfvo type="percent" val="50"/>
        <cfvo type="percent" val="100"/>
        <color rgb="FFFF0000"/>
        <color rgb="FFFFFF00"/>
        <color rgb="FF92D050"/>
      </colorScale>
    </cfRule>
    <cfRule type="colorScale" priority="26" dxfId="0">
      <colorScale>
        <cfvo type="percent" val="25"/>
        <cfvo type="percent" val="50"/>
        <cfvo type="percent" val="100"/>
        <color rgb="FFFF0000"/>
        <color rgb="FFFFFF00"/>
        <color rgb="FF92D050"/>
      </colorScale>
    </cfRule>
    <cfRule type="colorScale" priority="27" dxfId="0">
      <colorScale>
        <cfvo type="percent" val="0"/>
        <cfvo type="percent" val="25"/>
        <cfvo type="percent" val="100"/>
        <color rgb="FFFF0000"/>
        <color rgb="FFFFFF00"/>
        <color rgb="FF92D050"/>
      </colorScale>
    </cfRule>
  </conditionalFormatting>
  <conditionalFormatting sqref="J3:J13">
    <cfRule type="colorScale" priority="31" dxfId="0">
      <colorScale>
        <cfvo type="percent" val="25"/>
        <cfvo type="percent" val="50"/>
        <cfvo type="percent" val="100"/>
        <color rgb="FFFF0000"/>
        <color rgb="FFFFFF00"/>
        <color rgb="FF92D050"/>
      </colorScale>
    </cfRule>
    <cfRule type="colorScale" priority="32" dxfId="0">
      <colorScale>
        <cfvo type="percent" val="25"/>
        <cfvo type="percent" val="50"/>
        <cfvo type="percent" val="100"/>
        <color rgb="FFFF0000"/>
        <color rgb="FFFFFF00"/>
        <color rgb="FF92D050"/>
      </colorScale>
    </cfRule>
    <cfRule type="colorScale" priority="33" dxfId="0">
      <colorScale>
        <cfvo type="percent" val="0"/>
        <cfvo type="percent" val="25"/>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2022-08-31T00:20:10Z</cp:lastPrinted>
  <dcterms:created xsi:type="dcterms:W3CDTF">2012-06-01T17:13:38Z</dcterms:created>
  <dcterms:modified xsi:type="dcterms:W3CDTF">2022-08-31T00:49:50Z</dcterms:modified>
  <cp:category/>
  <cp:version/>
  <cp:contentType/>
  <cp:contentStatus/>
</cp:coreProperties>
</file>