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tabRatio="493" activeTab="0"/>
  </bookViews>
  <sheets>
    <sheet name="PLAN DE ACCION SALUD" sheetId="1" r:id="rId1"/>
  </sheets>
  <definedNames>
    <definedName name="_xlnm.Print_Area" localSheetId="0">'PLAN DE ACCION SALUD'!$A$1:$V$141</definedName>
    <definedName name="_xlnm.Print_Titles" localSheetId="0">'PLAN DE ACCION SALUD'!$1:$10</definedName>
  </definedNames>
  <calcPr fullCalcOnLoad="1"/>
</workbook>
</file>

<file path=xl/comments1.xml><?xml version="1.0" encoding="utf-8"?>
<comments xmlns="http://schemas.openxmlformats.org/spreadsheetml/2006/main">
  <authors>
    <author>Martha Liliana Serna Gom?z</author>
    <author>USUARIO WINDOWS</author>
  </authors>
  <commentList>
    <comment ref="H43" authorId="0">
      <text>
        <r>
          <rPr>
            <b/>
            <sz val="9"/>
            <rFont val="Tahoma"/>
            <family val="2"/>
          </rPr>
          <t>EL PRODUCTO NO SE ENCUENTRA EN E POAI</t>
        </r>
      </text>
    </comment>
    <comment ref="H94" authorId="0">
      <text>
        <r>
          <rPr>
            <b/>
            <sz val="9"/>
            <rFont val="Tahoma"/>
            <family val="2"/>
          </rPr>
          <t>NO SE ENCUENTRA EL PRODUCTO EN EL POAI</t>
        </r>
      </text>
    </comment>
    <comment ref="U95" authorId="0">
      <text>
        <r>
          <rPr>
            <b/>
            <sz val="9"/>
            <rFont val="Tahoma"/>
            <family val="2"/>
          </rPr>
          <t>EN POAI HAY 200,248,000 Y HAY UNA CELDA HAY DOS PROYECTOS Y UN SOLO RECURSO REVISAR</t>
        </r>
        <r>
          <rPr>
            <sz val="9"/>
            <rFont val="Tahoma"/>
            <family val="2"/>
          </rPr>
          <t xml:space="preserve">
</t>
        </r>
      </text>
    </comment>
    <comment ref="H120" authorId="0">
      <text>
        <r>
          <rPr>
            <sz val="9"/>
            <rFont val="Tahoma"/>
            <family val="2"/>
          </rPr>
          <t xml:space="preserve">NO SE ENCUENTRA EL PRODUCTOEN EL POAI  
</t>
        </r>
      </text>
    </comment>
    <comment ref="H100" authorId="0">
      <text>
        <r>
          <rPr>
            <b/>
            <sz val="9"/>
            <rFont val="Tahoma"/>
            <family val="2"/>
          </rPr>
          <t>NO SE ENCUENTRA EN EL POAI ESTE PRODUCTO</t>
        </r>
        <r>
          <rPr>
            <sz val="9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9"/>
            <rFont val="Tahoma"/>
            <family val="2"/>
          </rPr>
          <t>NO SE ENCUENTRA ESTE PRODUCTO EN EL POAI</t>
        </r>
        <r>
          <rPr>
            <sz val="9"/>
            <rFont val="Tahoma"/>
            <family val="2"/>
          </rPr>
          <t xml:space="preserve">
</t>
        </r>
      </text>
    </comment>
    <comment ref="H66" authorId="0">
      <text>
        <r>
          <rPr>
            <b/>
            <sz val="9"/>
            <rFont val="Tahoma"/>
            <family val="2"/>
          </rPr>
          <t>NO SE ENECUNTRA ESTE PRODUCTO EN EL POAI</t>
        </r>
      </text>
    </comment>
    <comment ref="H65" authorId="0">
      <text>
        <r>
          <rPr>
            <b/>
            <sz val="9"/>
            <rFont val="Tahoma"/>
            <family val="2"/>
          </rPr>
          <t>PRODUCTO NO SE ENCUNTRA EN EL POAI</t>
        </r>
      </text>
    </comment>
    <comment ref="S100" authorId="1">
      <text>
        <r>
          <rPr>
            <b/>
            <sz val="9"/>
            <rFont val="Tahoma"/>
            <family val="2"/>
          </rPr>
          <t>USUARIO WINDOWS:</t>
        </r>
        <r>
          <rPr>
            <sz val="9"/>
            <rFont val="Tahoma"/>
            <family val="2"/>
          </rPr>
          <t xml:space="preserve">
014-16</t>
        </r>
      </text>
    </comment>
  </commentList>
</comments>
</file>

<file path=xl/sharedStrings.xml><?xml version="1.0" encoding="utf-8"?>
<sst xmlns="http://schemas.openxmlformats.org/spreadsheetml/2006/main" count="919" uniqueCount="522">
  <si>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</si>
  <si>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</si>
  <si>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</si>
  <si>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</si>
  <si>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</si>
  <si>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</si>
  <si>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</si>
  <si>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</si>
  <si>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</si>
  <si>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</si>
  <si>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</si>
  <si>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</si>
  <si>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</si>
  <si>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</si>
  <si>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</si>
  <si>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</si>
  <si>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</si>
  <si>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</si>
  <si>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</si>
  <si>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</si>
  <si>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</si>
  <si>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</si>
  <si>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</si>
  <si>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</si>
  <si>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</si>
  <si>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</si>
  <si>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</si>
  <si>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</si>
  <si>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</si>
  <si>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</si>
  <si>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</si>
  <si>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</si>
  <si>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</si>
  <si>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</si>
  <si>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</si>
  <si>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</si>
  <si>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SOCIAL Y COMUNITARIO: "Un compromiso cuyabro"</t>
  </si>
  <si>
    <t>Salud y protección social</t>
  </si>
  <si>
    <t>5, 8, 10, 11, 16</t>
  </si>
  <si>
    <t>Prestación de servicios de salud</t>
  </si>
  <si>
    <t>Servicio de asistencia técnica institucional</t>
  </si>
  <si>
    <t>Sin LB</t>
  </si>
  <si>
    <t>percepción de acceso a los servicios de salud</t>
  </si>
  <si>
    <t xml:space="preserve">Servicio de atención en salud a la población dentro del Sistem  General de Seguridad Social en Salud </t>
  </si>
  <si>
    <t>1, 5, 10</t>
  </si>
  <si>
    <t>1, 3, 5, 10, 11, 17</t>
  </si>
  <si>
    <t>Servicio de liquidación mensual de afiliados al Régimen Subsidiado durante la vigencia</t>
  </si>
  <si>
    <t xml:space="preserve">Cruces de la base de datos atención focalizada en el cuatrienio. </t>
  </si>
  <si>
    <t>Inclusión social</t>
  </si>
  <si>
    <t>1, 3, 5, 10, 11, 16, 17</t>
  </si>
  <si>
    <t>índice de pobreza multidimensional (IPM)</t>
  </si>
  <si>
    <t>Inclusión social y productiva para la población en situación de vulnerabilidad</t>
  </si>
  <si>
    <t>Servicio de gestión de oferta social para la población vulnerable</t>
  </si>
  <si>
    <t>S.D.</t>
  </si>
  <si>
    <t>Salud publica y prestación de servicios de salud</t>
  </si>
  <si>
    <t xml:space="preserve">Servicio de asistencia técnica comunitaria diferentes instancias en salud
</t>
  </si>
  <si>
    <t>Salud Pública</t>
  </si>
  <si>
    <t>Servicios de promoción de la salud  y prevención de riesgos asociados a condiciones no transmisibles</t>
  </si>
  <si>
    <t>No. de Personas  educadas en estilos de vida saludable para la prevención de enfermedades crónicas no transmisibles</t>
  </si>
  <si>
    <t>Servicio de apoyo financiero para el fortalecimiento del talento humano en salud</t>
  </si>
  <si>
    <t>Compromisos intersectoriales que actúan sobre las inequidades en salud y determinantes sociales con articulación en el plan territorial  de Salud</t>
  </si>
  <si>
    <t xml:space="preserve">Servicio de gestión del riesgo en temas de salud sexual y reproductiva </t>
  </si>
  <si>
    <t>Población cubierta con acciones de Promoción de la salud sexual y reproductiva en todos los cursos de vida con diferentes estrategias</t>
  </si>
  <si>
    <t xml:space="preserve">Documentos de planeación en promoción y prevención de  Salud pública elaborados </t>
  </si>
  <si>
    <t>No. de Estrategia educativas para la promoción de la salud y la prevención de riesgos elaborados, socializados y en ejecución</t>
  </si>
  <si>
    <t xml:space="preserve">Documentos de Planeación en talento  humano en salud pública y prestación de Servicio elaborados </t>
  </si>
  <si>
    <t>Documento Construcción  del Plan de desarrollo de capacidades funcionales y técnicas para cumplimiento de competencias en salud pública elaborado y socializado</t>
  </si>
  <si>
    <t>Servicio de promoción social para poblaciones vulnerables</t>
  </si>
  <si>
    <t>Población vulnerable cubierta con acciones específicas según su enfoque diferencial y entorno</t>
  </si>
  <si>
    <t xml:space="preserve">Contrataciones de actividades colectivas para la población </t>
  </si>
  <si>
    <t>No. de Contratos perfeccionados para le red de salud pública del municipio de Armenia</t>
  </si>
  <si>
    <t xml:space="preserve">Simulacros realizados sobre emergencia de salud pública </t>
  </si>
  <si>
    <t>Número de animales esterilizados en el cuatrienio</t>
  </si>
  <si>
    <t xml:space="preserve">Número de animales esterilizados </t>
  </si>
  <si>
    <t xml:space="preserve">Salud y Protección Social </t>
  </si>
  <si>
    <t>Documentos de lineamientos técnicos</t>
  </si>
  <si>
    <t xml:space="preserve">Documentos de planeación en epidemiología y demografía  elaborados 
</t>
  </si>
  <si>
    <t xml:space="preserve">No. de documentos para la gestión de la información epidemiológica y demográfica </t>
  </si>
  <si>
    <t>Servicio de gestión del riesgo en temas de consumo de sustancias psicoactivas</t>
  </si>
  <si>
    <t>Población cubierta con acciones de prevención y mitigación en relación al consumo de sustancias psicoactivas</t>
  </si>
  <si>
    <t>Servicio de gestión del riesgo en temas de trastornos mentales</t>
  </si>
  <si>
    <t xml:space="preserve">No. de personas cubiertas con acciones de promoción de la salud mental </t>
  </si>
  <si>
    <t>Servicio de gestión del riesgo para abordar situaciones de salud relacionadas con condiciones ambientales</t>
  </si>
  <si>
    <t>No. de personas cubiertas con educaciones para la prevención de riesgos a la salud por factores ambientales: agua, aire, residuos y accidentes de tránsito</t>
  </si>
  <si>
    <t>Servicio de gestión del riesgo para abordar situaciones prevalentes de origen laboral</t>
  </si>
  <si>
    <t>No. de Trabajadores sensibilizados en ambientes y conductas sanas en el entorno laboral</t>
  </si>
  <si>
    <t xml:space="preserve">Servicio de gestión del riesgo para enfermedades inmunoprevenibles </t>
  </si>
  <si>
    <t>No. de Informes de gestión realizados en acciones de promoción y prevención de enfermedades transmisibles</t>
  </si>
  <si>
    <t>Inspección, vigilancia y control</t>
  </si>
  <si>
    <t>Servicio de inspección, vigilancia y control: Prestación del Servicio de control prenatal conforme a parámetros de calidad de ruta integral de atención y guía de práctica clínica</t>
  </si>
  <si>
    <t>% de servicios de control prenatal en instituciones que cumplen parámetros de calidad de ruta integral de atención y guía de práctica clínica</t>
  </si>
  <si>
    <t>Servicio de inspección, vigilancia y control: EAPB cumpliendo con acciones de Promoción y prevención.</t>
  </si>
  <si>
    <t xml:space="preserve">No. de Informes para verificación del cumplimiento de las acciones de promoción y prevención en las EAPB </t>
  </si>
  <si>
    <t>Servicio de asistencia técnica a EAPB e IPS para la implementación de las rutas de atención</t>
  </si>
  <si>
    <t>No. de informes de asistencia técnica a EAPB e IPS para la implementación de las rutas de atención.</t>
  </si>
  <si>
    <t>Servicio de inspección, vigilancia y control,  a establecimientos</t>
  </si>
  <si>
    <t>No. de establecimientos que cumplen la norma sanitaria</t>
  </si>
  <si>
    <t>Servicio de promoción, prevención, vigilancia y control de vectores y zoonosis</t>
  </si>
  <si>
    <t>Estrategias de gestión del riesgo para la prevención de enfermedades zoonóticas</t>
  </si>
  <si>
    <t>Servicio de promoción, prevención, vigilancia y control de vectores y zoonosis: Barrios con bajo riesgo para enfermedades transmitidas por vectores</t>
  </si>
  <si>
    <t>% de barrios intervenidos con EGI - ETV de aquellos priorizados por alto riesgo</t>
  </si>
  <si>
    <t xml:space="preserve">Documentos metodológicos: Estrategia de promoción e IVC de ambientes laborales para ser más saludables </t>
  </si>
  <si>
    <t xml:space="preserve">Elaboración y socialización documento Estrategia de promoción e IVC  de ambientes laborales para ser más saludables </t>
  </si>
  <si>
    <t>Servicio de información de vigilancia epidemiológica</t>
  </si>
  <si>
    <t xml:space="preserve">No. de Informes de Reporte de eventos al SIVIGILA </t>
  </si>
  <si>
    <t>Documentos de planeación en salud pública para atención de emergencias y desastres elaborados</t>
  </si>
  <si>
    <t>No. de Estrategias Territoriales de respuesta en salud ante emergencias en salud pública y de vigilancia portuaria elaborados, socializados y en ejecución</t>
  </si>
  <si>
    <t>Gobierno territorial</t>
  </si>
  <si>
    <t xml:space="preserve">Fortalecimiento de la estructura organizacional para el debido funcionamiento de la secretaria de salud mediante la contratación de personal e insumos necesarios  </t>
  </si>
  <si>
    <t xml:space="preserve">Porcentaje de ejecución del presupuesto y porcentaje de gestión del plan de compras </t>
  </si>
  <si>
    <t>Promoción de la Salud y Gestión del Riesgo para las Enfermedades Crónicas NO Transmisibles</t>
  </si>
  <si>
    <t>Promoción de la Salud y Gestión del Riesgo en la Salud Sexual y Reproductiva</t>
  </si>
  <si>
    <t>Preparación de Respuesta de Salud Pública ante las Emergencia y Desastres</t>
  </si>
  <si>
    <t>a. Cero (0)</t>
  </si>
  <si>
    <t xml:space="preserve">Promoción de la Salud en Entornos Laborales </t>
  </si>
  <si>
    <t>a. 1</t>
  </si>
  <si>
    <t>Epidemiología y Demografía</t>
  </si>
  <si>
    <t>Promoción de la Seguridad Alimentaria  y gestión del riesgo por el consumo</t>
  </si>
  <si>
    <t>Intervenciones colectivas</t>
  </si>
  <si>
    <t xml:space="preserve">Más Cuidado a la salud </t>
  </si>
  <si>
    <t>Promoción de la Salud y Gestión del Riesgo para las Enfermedades Crónicas Transmisibles</t>
  </si>
  <si>
    <t>Promoción de la Salud y Gestión de Riesgos Ambientales por Agua, Aire, Residuos, Movilidad</t>
  </si>
  <si>
    <t>Promoción de la Salud y Gestión del Riesgo en la Salud Mental</t>
  </si>
  <si>
    <t>Promoción de la Salud y Gestión del Riesgo en Zoonosis</t>
  </si>
  <si>
    <t>Promoción de la Salud y Gestión del Riesgo en Vectores</t>
  </si>
  <si>
    <t>Gestión de la salud pública</t>
  </si>
  <si>
    <t>Oficina de Salud Pública</t>
  </si>
  <si>
    <t>Contribuir a la reducción de enfermedades transmisibles por vía aérea, de contacto e inmunoprevenibles, mediante acciones encaminadas al fortalecimiento de actividades de promoción, gestión del riesgo y acciones intersectoriales</t>
  </si>
  <si>
    <t>Ejecutar actividades de promoción de la salud y prevención de la enfermedad, dirigidas a impactar positivamente los determinantes sociales de la salud e incidir en los resultados en salud, a través de la ejecución de intervenciones colectivas o individuales de alta externalidad.</t>
  </si>
  <si>
    <t>a. Esterilización de caninos y felinos como control de población animal</t>
  </si>
  <si>
    <t>Gestionar de manera integral acciones para la promoción de la salud, prevención y control de las enfermedades zoonóticas</t>
  </si>
  <si>
    <t>a. Sin LB</t>
  </si>
  <si>
    <t>Promover mecanismos para garantizar condiciones sociales, económicas, políticas y culturales que incidan en el
ejercicio pleno y autónomo de los derechos sexuales y reproductivos de las personas en el marco de los enfoques de género y
diferencial.</t>
  </si>
  <si>
    <t>Fortalecer el ente territorial abordando la problemática de salud pública sentida en nuestro municipio, adoptando estrategias en procura de modificar riesgos y disminuir la probabilidad de que la población enferme y muera.</t>
  </si>
  <si>
    <t>Mejorar la calidad y seguridad sanitaria de los alimentos en el municipio de Armenia fomentado hábitos alimentarios saludables y asegurando el consumo de alimentos inocuos y de buena calidad nutricional</t>
  </si>
  <si>
    <t>Atención Diferencial a Poblaciones Vulnerables</t>
  </si>
  <si>
    <t>Mejorar los indicadores de calidad, oportunidad y cobertura en el sistema integral de información en salud en el municipio de Armenia</t>
  </si>
  <si>
    <t>Contribuir con el mejoramiento de la situación de salud mental y la convivencia de la población municipal a  través del desarrollo de acciones de promoción y la gestión del riesgo en salud mental</t>
  </si>
  <si>
    <t>Contribuir al mejoramiento de la vida de la población de Armenia mediante la promoción de la salud ambiental y la prevención, vigilancia y control sanitario</t>
  </si>
  <si>
    <t>Contribuir en la disminución de las tasas generales de morbilidad y mortalidad en la población trabajadora</t>
  </si>
  <si>
    <t>Reducir la presencia de mosquitos transmisores de enfermedades por vectores</t>
  </si>
  <si>
    <t>Contribuir a incrementar la adopción de hábitos y estilos de vida saludables, evaluando los determinantes sociales en el curso de vida para prevenir la aparición de enfermedades y mitigar los factores de riesgo en salud de la población de Armenia</t>
  </si>
  <si>
    <t>Vigilar y generar estrategias que impacten positivamente los índices de morbimortalidad en los grupos diferenciales de población en el municipio de Armenia, reconociendo sus características propias socioculturales</t>
  </si>
  <si>
    <t>Estrategia territorial de salud ante emergencia en salud pública</t>
  </si>
  <si>
    <t>Llevar a cabo acciones o intervenciones tendientes a la prevención y mitigación de los riesgos y las vulnerabilidades en el municipio de Armenia, buscando anticiparse a la configuración del riesgo futuro de emergencias y desastres.</t>
  </si>
  <si>
    <t>Estrategia de gestión del riesgo y promoción de la inocuidad para el consumo de los alimentos</t>
  </si>
  <si>
    <t>Implementación de estrategia del riesgo y promoción de la inocuidad para el consumo de alimentos en el cuatrienio</t>
  </si>
  <si>
    <t>No. de Documentos para la gestión del riesgo y levantamientos de líneas base de información en diferentes dimensiones de salud pública elaborados, socializados y en ejecución</t>
  </si>
  <si>
    <t>Fortalecimiento al comité de investigación epidemiológica comunitaria</t>
  </si>
  <si>
    <t>No. de Comités de Vigilancia Epidemiológica Comunitaria Comité de investigación epidemiológica comunitaria (Covecom) cubiertos con capacitación y realizando acciones comunitarias en salud</t>
  </si>
  <si>
    <t>Fortalecer la interacción institucional de salud con los grupos más vulnerables para una mayor participación en la construcción de óptimos niveles de salud.</t>
  </si>
  <si>
    <t>Numero de  jornadas de  educación realizadas/ Numero de jornadas de educación planeadas y dirigidas al talento humano en salud</t>
  </si>
  <si>
    <t>Porcentaje de incremento en los estándares de salud municipal</t>
  </si>
  <si>
    <t>Documentos de lineamientos técnicos para la  implementación de modelo de atención  (MAITE)</t>
  </si>
  <si>
    <t xml:space="preserve">Índice en el mejoramiento de la Inspección, vigilancia y control </t>
  </si>
  <si>
    <t>Incremento en el índice de Fortalecimiento Institucional Pa´ Todos</t>
  </si>
  <si>
    <t xml:space="preserve">Total Afiliados al SGSSS / población DANE  </t>
  </si>
  <si>
    <t xml:space="preserve">Servicio de auditoría y visitas inspectivas a  prestadores y   cumplimiento del SOGC y auditoria a EPSs según circular 001 del 2020 y demás normas que lo modifiquen. </t>
  </si>
  <si>
    <t xml:space="preserve">Población afiliada al Régimen subsidiado/Población afiliada al Régimen subsidiado mas vinculada consultante asegurable </t>
  </si>
  <si>
    <t xml:space="preserve"> Fortalecimiento Institucional de Apoyo a los Servicios de Salud</t>
  </si>
  <si>
    <t xml:space="preserve">Fortalecer la estructura organizacional para el debido funcionamiento de la secretaria de salud mediante la contratación de personal e insumos necesarios  </t>
  </si>
  <si>
    <t>Sistema de emergencias medicas (SEM)</t>
  </si>
  <si>
    <t>Articular la oficina municipal de gestión del  riesgo con las diferentes emergencias municipales</t>
  </si>
  <si>
    <t>Armenia asegurada en salud</t>
  </si>
  <si>
    <t>Promocionar la afiliacion al Sistema General de Seguridad Social en Salud de la Poblacion residente en el Municipio de Armenia.</t>
  </si>
  <si>
    <t>Calidad  en la prestación del servicio</t>
  </si>
  <si>
    <t>Que las EPS garanticen el acceso a los servicios de salud a la poblacion afiliada a travez de IPS que  cumplan  con los componentes  del Sistema Obligatorio de la Garantia de la Calidad.</t>
  </si>
  <si>
    <t>Subsidio a la demanda</t>
  </si>
  <si>
    <t>Participación social en Salud</t>
  </si>
  <si>
    <t xml:space="preserve">Mas Prestación de servicios de salud </t>
  </si>
  <si>
    <t>Garantizar  el acceso a los servicios de salud a la poblacion pobre y vulnerable del municpio de Armenia mediante la afiliacion  a una EPS del  Regimen Subsidiado</t>
  </si>
  <si>
    <t>Lograr el acceso a los servicios de urgencias y  bajo nivel de complejidad de  la población  Prioritaria (discapacidad, materna, menores de 5 años,etc..)</t>
  </si>
  <si>
    <t>a. Revisión a planes de bioseguridad en los establecimientos que procesan, manipulan y comercializan alimentos para la prevención del Covid - 19</t>
  </si>
  <si>
    <t>JOSE MANUEL RÍOS MORALES</t>
  </si>
  <si>
    <t>Oficina de Aseguramiento</t>
  </si>
  <si>
    <t>b. 100%</t>
  </si>
  <si>
    <t>b. Gestantes cubiertas con acciones de autocuidado en Covid - 19</t>
  </si>
  <si>
    <t>d. 3</t>
  </si>
  <si>
    <t>f. 5</t>
  </si>
  <si>
    <t>c. Número de reuniones efectivas del comité de prevención de la violencia de género</t>
  </si>
  <si>
    <t>g. Población Indígena cubierta con estrategias de salud en salud pública</t>
  </si>
  <si>
    <t>i. Seguimiento a niños y niñas nacidos con bajo peso reportados</t>
  </si>
  <si>
    <t xml:space="preserve">i. 100%  </t>
  </si>
  <si>
    <t xml:space="preserve">i. 100%   </t>
  </si>
  <si>
    <t>k. Informe trimestral de población Afrodescendiente cubierta con acciones de salud</t>
  </si>
  <si>
    <t>l. Personas de grupos poblacionales diferenciales educadas en prácticas de autocuidado para la prevención del COVID - 19</t>
  </si>
  <si>
    <t>b. 3</t>
  </si>
  <si>
    <t>b. Cero (0)</t>
  </si>
  <si>
    <t>a. Realización de simulacros de escritorio con grupos de salud pública en atención a situaciones de emergencias y desastres y circular 040</t>
  </si>
  <si>
    <t>a. 1 contrato suscrito</t>
  </si>
  <si>
    <t>b. Investigación y seguimiento de casos de agresión animal notificados por SIVIGILA</t>
  </si>
  <si>
    <t>c. 30 visitas</t>
  </si>
  <si>
    <t>a. 3</t>
  </si>
  <si>
    <t>b. 1 informe</t>
  </si>
  <si>
    <t>b. Elaboración de un informe trimestral sobre la Estrategia virtual y/o presencial con contenidos de zonas de orientación escolar y orientación universitaria para la prevención del consumo de drogas</t>
  </si>
  <si>
    <t>a. Realización de visitas a establecimientos con acciones de IVC para la verificación del cumplimiento de la norma sanitaria</t>
  </si>
  <si>
    <t>a. 1 Documento</t>
  </si>
  <si>
    <t>a. 2</t>
  </si>
  <si>
    <t>a. 500</t>
  </si>
  <si>
    <t>c. Porcentaje de curación de pacientes tuberculosos con tratamiento terminado</t>
  </si>
  <si>
    <t>c. Curación igual o mayor a 60%</t>
  </si>
  <si>
    <t>c. Curación Igual o mayor a 60%</t>
  </si>
  <si>
    <t>d. Seguimiento mensual de coberturas en biológicos trazadores del PAI</t>
  </si>
  <si>
    <t>e. Seguimiento mensual al sistema de información nominal  PAI WEB</t>
  </si>
  <si>
    <t xml:space="preserve">a. Realización de jornadas de capacitación a talento humano del programa TB en IPS en nuevos lineamientos </t>
  </si>
  <si>
    <t>b. Realización de seguimiento a casos de ETV en el 100% de los casos graves</t>
  </si>
  <si>
    <t>d. Elaboración de informe trimestral de monitoreo de intervención a sumideros</t>
  </si>
  <si>
    <t>e. Elaboración de informe trimestral sobre el funcionamiento de la estrategia EGI</t>
  </si>
  <si>
    <t xml:space="preserve">f. Realización de visitas de inspección y control de criaderos de mosquitos en establecimientos especiales.   </t>
  </si>
  <si>
    <t xml:space="preserve">a. Elaboración de informe trimestral de barrios priorizados para intervención por número de casos e índices aédicos                                                     </t>
  </si>
  <si>
    <t>b. 400</t>
  </si>
  <si>
    <t>a. 250</t>
  </si>
  <si>
    <t>a. 300</t>
  </si>
  <si>
    <t>d. Número de habitantes de calle debidamente identificados y censados con acciones de promoción en salud y prevención de la enfermedad</t>
  </si>
  <si>
    <t>f. Realización mensual de comités de vigilancia epidemiológica a ESAVIS</t>
  </si>
  <si>
    <t>a. Elaboración de Informe semestral a EAPB verificando el cumplimiento de las acciones de promoción y prevención</t>
  </si>
  <si>
    <t>a. Elaboración de informe semestral de asistencia técnica a EAPB e IPS para la implementación de las rutas de atención</t>
  </si>
  <si>
    <t>a. 2 informes en el año</t>
  </si>
  <si>
    <t>b. 2 informes en el año</t>
  </si>
  <si>
    <t>c. 3 reuniones</t>
  </si>
  <si>
    <t>e.  Elaboración de informe semestral sobre participación de adultos mayores en programas formulados en el marco de la política de envejecimiento y vejez</t>
  </si>
  <si>
    <t xml:space="preserve">f.  Elaboración de informe semestral sobre rutas integrales ejecutadas para la gestión de la política de envejecimiento y vejez </t>
  </si>
  <si>
    <t xml:space="preserve">h. Elaboración de informe semestral sobre el porcentaje de la población de primera infancia e infancia cubiertos con acciones de salud de la ruta de mantenimiento a la salud   </t>
  </si>
  <si>
    <t>k. 4 informes al año</t>
  </si>
  <si>
    <t>b. Elaboración de un (1) informe semestral de las acciones de prevención y promoción del PIC relacionando la cobertura de atención a la población del municipio de Armenia</t>
  </si>
  <si>
    <t>a. 3 simulacros de escritorio</t>
  </si>
  <si>
    <t>a. Elaboración de informe semestral de Eventos de Notificación Obligatoria (ENOS) Y  Vigilancia de Infección por Nuevo Virus COVID-19</t>
  </si>
  <si>
    <t>b. Elaboración semestral de informe de gestión en líneas de acción del Plan Estratégico Hacia el Fin de la Tuberculosis</t>
  </si>
  <si>
    <t>g. Elaboración de informe semestral sobre cadena de frio a IPS</t>
  </si>
  <si>
    <t>h. Elaboración de informe semestral de gestión sobre la estrategia, conforme a lineamientos operativos del PAI</t>
  </si>
  <si>
    <t>d. 12 seguimientos</t>
  </si>
  <si>
    <t>e. 12 seguimientos</t>
  </si>
  <si>
    <t>f. 12 comités</t>
  </si>
  <si>
    <t>h. 2 informes en el año</t>
  </si>
  <si>
    <t>g. 2 informes en el año</t>
  </si>
  <si>
    <t>a. 4 informes en el año</t>
  </si>
  <si>
    <t>d. 4 informes en el año</t>
  </si>
  <si>
    <t>e. 4 informes en el año</t>
  </si>
  <si>
    <t>a. 3 jornadas de capacitación</t>
  </si>
  <si>
    <t>c. 6  informes en el año</t>
  </si>
  <si>
    <t>e. 2 informes en el año</t>
  </si>
  <si>
    <t>f. 2 informes en el año</t>
  </si>
  <si>
    <t>b. 12 informes en el año</t>
  </si>
  <si>
    <t>a. 2 Informes en el año</t>
  </si>
  <si>
    <t>c. Elaboración de informe bimestral de inteligencia epidemiológica</t>
  </si>
  <si>
    <t>c. 6 Informes en el año</t>
  </si>
  <si>
    <t>a. 100</t>
  </si>
  <si>
    <t>b. 50</t>
  </si>
  <si>
    <t>c. 100</t>
  </si>
  <si>
    <t>a. 200</t>
  </si>
  <si>
    <t>c. 1</t>
  </si>
  <si>
    <t>d. 1</t>
  </si>
  <si>
    <t>a. 2 visitas</t>
  </si>
  <si>
    <t xml:space="preserve">f. Seguimiento a las 5 IPS que tienen habilitado el servicio de urgencias y que son responsables de la atención integral en salud en violencia sexual </t>
  </si>
  <si>
    <t>f. 5 seguimientos</t>
  </si>
  <si>
    <t>e. Sin LB</t>
  </si>
  <si>
    <t>e. Adolescentes de las comunas más afectadas por embarazo no deseado cubiertos con estrategia del Servicio Amigable Itinerante</t>
  </si>
  <si>
    <t>a. 40%</t>
  </si>
  <si>
    <t>2 jornadas de educación</t>
  </si>
  <si>
    <t>c. 1 reunión</t>
  </si>
  <si>
    <t>d. 100</t>
  </si>
  <si>
    <t>e. Un (1) informe</t>
  </si>
  <si>
    <t>f. Un (1) informe</t>
  </si>
  <si>
    <t>g. 200 indígenas</t>
  </si>
  <si>
    <t xml:space="preserve">h. Un (1) informe </t>
  </si>
  <si>
    <t>j. 3 informes</t>
  </si>
  <si>
    <t>k. Un (1) informe</t>
  </si>
  <si>
    <t>l. 200</t>
  </si>
  <si>
    <t>m. Campañas con acciones de prevención de violencia y atención integral en salud física y mental, a las mujeres víctimas de violencia, sus hijos e hijas</t>
  </si>
  <si>
    <t>m. Sin LB</t>
  </si>
  <si>
    <t>c. Cero (0)</t>
  </si>
  <si>
    <t>b. 1</t>
  </si>
  <si>
    <t>b. 40%</t>
  </si>
  <si>
    <t>b. 100 trabajadores informales</t>
  </si>
  <si>
    <t>a. Elaboración bimestral de informe de vacunación antirrábica de caninos y felinos por comuna</t>
  </si>
  <si>
    <t>a. 6 informes en el año</t>
  </si>
  <si>
    <t>c. 1 informe</t>
  </si>
  <si>
    <t xml:space="preserve">a. 150
</t>
  </si>
  <si>
    <t>B. Un (1) informe</t>
  </si>
  <si>
    <t>b. 150</t>
  </si>
  <si>
    <t>a. 1.500 personas</t>
  </si>
  <si>
    <t>b. 4.000 personas</t>
  </si>
  <si>
    <t>c. Realización de educación a personas en todos los cursos de vida en la prevención del accidente de tránsito</t>
  </si>
  <si>
    <t xml:space="preserve">a. 330
</t>
  </si>
  <si>
    <t>b. 220</t>
  </si>
  <si>
    <t>c. Realización de visitas a entornos laborales formales para verificación de protocolos de bioseguridad para la prevención del COVID-19</t>
  </si>
  <si>
    <t>c. 200</t>
  </si>
  <si>
    <t>e. 3</t>
  </si>
  <si>
    <t>f. 3</t>
  </si>
  <si>
    <t>g. 1</t>
  </si>
  <si>
    <t>h. 1</t>
  </si>
  <si>
    <t>e. 1</t>
  </si>
  <si>
    <t>f. 20</t>
  </si>
  <si>
    <t>b. 100</t>
  </si>
  <si>
    <t>c. Realización de visitas a establecimientos veterinarios y afines con acciones de IVC para la verificación del cumplimiento de la norma sanitaria</t>
  </si>
  <si>
    <t>d. Realización de visitas a establecimientos veterinarios y afines para verificación del cumplimiento de los protocolos para la prevención del Covid -19</t>
  </si>
  <si>
    <t>b. Población cubierta con acciones de promoción de factores protectores frente a la conducta suicida</t>
  </si>
  <si>
    <t>c. Elaboración de informe bimestral de situación de maternidad segura según lineamientos técnicos del Ministerio de Salud</t>
  </si>
  <si>
    <t>b. Elaboración de informe semestral de las acciones realizadas a la población víctima del conflicto armado</t>
  </si>
  <si>
    <t>a. Capacitar en la promoción de la ruta para la obtención de la certificación de discapacidad</t>
  </si>
  <si>
    <t>g. 600 indígenas</t>
  </si>
  <si>
    <t>a. 107</t>
  </si>
  <si>
    <t>b. 295</t>
  </si>
  <si>
    <t>b.  Avance de seguimiento de la implementacion de la Politica Publica de Participacion Social en Salud.</t>
  </si>
  <si>
    <t xml:space="preserve">a. 100%
</t>
  </si>
  <si>
    <t>a.  90%</t>
  </si>
  <si>
    <t>a. 90%</t>
  </si>
  <si>
    <t>b. 80%</t>
  </si>
  <si>
    <t>RENTAS CEDIDAS</t>
  </si>
  <si>
    <t xml:space="preserve">SGP-FOSYGA ,COFINANCIADOS, RENDIMIENTOS </t>
  </si>
  <si>
    <t xml:space="preserve">RENDIMIENTOS , PROPIOS MPIO ,SGP </t>
  </si>
  <si>
    <t>RENTAS CEDIDAS -PROPIOS</t>
  </si>
  <si>
    <t>SGP</t>
  </si>
  <si>
    <t xml:space="preserve">PROPIOS. RENDIMIENTOS , SGP </t>
  </si>
  <si>
    <t xml:space="preserve">2020630010012
</t>
  </si>
  <si>
    <t>sgp</t>
  </si>
  <si>
    <t>SGP-PROPIO</t>
  </si>
  <si>
    <t xml:space="preserve">2020630010021
</t>
  </si>
  <si>
    <t xml:space="preserve">SGP, FONDO ESTUPEFACIENTES </t>
  </si>
  <si>
    <t xml:space="preserve">2020630010017
</t>
  </si>
  <si>
    <t xml:space="preserve">rentas cedidas,propios mpio , rendimientos </t>
  </si>
  <si>
    <t>LINA MARIA GIL TOVAR</t>
  </si>
  <si>
    <t>SECRETARIA SALUD</t>
  </si>
  <si>
    <r>
      <t>j. Informe bimestral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de seguimiento a indicadores trazadores de primera infancia e infancia</t>
    </r>
  </si>
  <si>
    <t>PRODUCTO KPT</t>
  </si>
  <si>
    <t xml:space="preserve">Servicio de auditoría y visitas inspectivas a  prestadores y   cumplimiento del SOGC y auditoria a EPSs según circular 001 del 2020 y demas normas que lo modifiquen. </t>
  </si>
  <si>
    <t>Servicio de asistencia técnica comunitaria diferentes instancias en salud</t>
  </si>
  <si>
    <t>107.2.3.19.1903.0300.009.1903011</t>
  </si>
  <si>
    <t xml:space="preserve">Documentos de planeación en epidemiología y demografía  elaborados </t>
  </si>
  <si>
    <t>PLAN DE ACCIÓN</t>
  </si>
  <si>
    <t>Fecha: 04/01/2021</t>
  </si>
  <si>
    <t>Versión: 009</t>
  </si>
  <si>
    <t>SECRETARÍA O  ENTIDAD RESPONSABLE: 2.3.SECRETARÍA DE SALUD</t>
  </si>
  <si>
    <t xml:space="preserve">Documentos de lineamientos técnicos
</t>
  </si>
  <si>
    <t xml:space="preserve">Servicio de gestión del riesgo para abordar situaciones de salud relacionadas con condiciones ambientales
</t>
  </si>
  <si>
    <t xml:space="preserve">Servicio de promoción, prevención, vigilancia y control de vectores y zoonosis
</t>
  </si>
  <si>
    <t>Servicio de inspección, vigilancia y control</t>
  </si>
  <si>
    <t xml:space="preserve">Servicio de atención en salud a la población
</t>
  </si>
  <si>
    <t xml:space="preserve">Documentos de planeación
</t>
  </si>
  <si>
    <t xml:space="preserve">Servicio de inspección, vigilancia y control
</t>
  </si>
  <si>
    <t>116.04.2.3.19.1906.0300.022.1906029.012</t>
  </si>
  <si>
    <t>116.04.2.3.19.1906.0300.026.1906023.012</t>
  </si>
  <si>
    <t>116.04.2.3.19.1906.0300.023.1906029.012</t>
  </si>
  <si>
    <t>116.02.2.3.19.1906.0300.030.1906004.601</t>
  </si>
  <si>
    <t>116.03.2.3.41.4103.1500.028.4103052.001</t>
  </si>
  <si>
    <t>116.01.2.3.19.1903.0300.027.1903023.012</t>
  </si>
  <si>
    <t>116.01.2.3.19.1905.0300.024.1905031.016</t>
  </si>
  <si>
    <t>1116.01.2.3.19.1903.0300.010.1903011.016</t>
  </si>
  <si>
    <t>116.01.2.3.19.1905.0300.010.1905021.016</t>
  </si>
  <si>
    <t>116.01.2.3.19.1905.0300.010.1905014.016</t>
  </si>
  <si>
    <t>116.01.2.3.19.1903.0300.011.1903011.001</t>
  </si>
  <si>
    <t>116.01.2.3.19.1903.0300.011.1903034.001</t>
  </si>
  <si>
    <t>1116.01.2.3.19.1903.0300.011.1903034.001</t>
  </si>
  <si>
    <t>116.01.2.3.19.1905.0300.011.1905014.016</t>
  </si>
  <si>
    <t>116.01.2.3.19.1906.0300.011.1906024.001</t>
  </si>
  <si>
    <t>116.01.2.3.19.1905.0300.012.1905014.016</t>
  </si>
  <si>
    <t>116.01.2.3.19.1905.0300.012.1905015.016</t>
  </si>
  <si>
    <t>116.01.2.3.19.1905.0300.020.1905031.016</t>
  </si>
  <si>
    <t>116.01.2.3.19.1905.0300.013.1905030.016</t>
  </si>
  <si>
    <t>116.01.2.3.19.1903.0300.009.1903011.016</t>
  </si>
  <si>
    <t>116.01.2.3.19.1905.0300.016.1905014.016</t>
  </si>
  <si>
    <t>116.01.2.3.19.1905.0300.016.1905015.016</t>
  </si>
  <si>
    <t>116.01.2.3.19.1903.0300.013.1903001.016</t>
  </si>
  <si>
    <t>116.01.2.3.19.1903.0300.016.1903038.016</t>
  </si>
  <si>
    <t>116.01.2.3.19.1903.0300.025.1903031.016</t>
  </si>
  <si>
    <t>116.01.2.3.19.1905.0300.025.1905015.016</t>
  </si>
  <si>
    <t>116.01.2.3.19.1905.0300.009.1905015.016</t>
  </si>
  <si>
    <t>116.01.2.3.19.1905.0300.021.1905020.016</t>
  </si>
  <si>
    <t>116.01.2.3.19.1905.0300.021.1905022.016</t>
  </si>
  <si>
    <t>116.01.2.3.19.1905.0300.021.1905014.016</t>
  </si>
  <si>
    <t>116.01.2.3.19.1903.0300.019.1903011.016</t>
  </si>
  <si>
    <t>116.01.2.3.19.1905.0300.019.1905024.016</t>
  </si>
  <si>
    <t>116.01.2.3.19.1905.0300.018.1905025.016</t>
  </si>
  <si>
    <t>116.01.2.3.19.1903.0300.018.1903001.016</t>
  </si>
  <si>
    <t>116.01.2.3.19.1905.0300.015.1905027.016</t>
  </si>
  <si>
    <t>116.01.2.3.19.1903.0300.014.1903038.016</t>
  </si>
  <si>
    <t>116.04.2.3.19.1906.0300.029.1906004.001</t>
  </si>
  <si>
    <t>i. Contrato de toma de pruebas para diagnosticar Covid-19</t>
  </si>
  <si>
    <t>i. Cero (0)</t>
  </si>
  <si>
    <t>i. 1 contrato suscrito</t>
  </si>
  <si>
    <t>116.01.2.3.19.1905.0300.011.1905015.012</t>
  </si>
  <si>
    <t>1116.01.2.3.19.1903.0300.016.1903038.016</t>
  </si>
  <si>
    <t>116.01.2.3.19.1903.0300.017.1903011.016</t>
  </si>
  <si>
    <t>Garantizar  a la poblacion del Municipio de Armenia a traves de sus representantes el derecho a la participacion social en salud y conocimiento de los derechos y deberes en salud</t>
  </si>
  <si>
    <t>VIGENCIA AÑO:2022</t>
  </si>
  <si>
    <t>d. Personas educadas en autocuidado para la prevención del Covid - 19</t>
  </si>
  <si>
    <t>a. 12.400 personas</t>
  </si>
  <si>
    <t>b. 3.660 personas</t>
  </si>
  <si>
    <t>c. 4.250 personas</t>
  </si>
  <si>
    <t>d. 1.000 personas</t>
  </si>
  <si>
    <t> a. 8 visitas</t>
  </si>
  <si>
    <t>a. Un (1) Informe anual de gestión de la estrategia</t>
  </si>
  <si>
    <t>d. 6  informes en el año</t>
  </si>
  <si>
    <t>a. Elaboración de Informe de gestión de la "Estrategia de gestión del riesgo para enfermedades de transmisión sexual"</t>
  </si>
  <si>
    <t>a. Actualización del documento "Plan de desarrollo de capacidades funcionales y técnicas para el cumplimiento de competencias en salud pública"</t>
  </si>
  <si>
    <t>a. Actualización del documento "Levantamiento de línea base de implementación de las RIAS"</t>
  </si>
  <si>
    <t>a. Número de  jornadas de  educación realizadas / Número de jornadas de educación planeadas y dirigidas al talento humano en salud</t>
  </si>
  <si>
    <t>a. Un (1) Acuerdo intersectorial anual articulado a las acciones del Plan Territorial de Salud</t>
  </si>
  <si>
    <t>a. 1 documento actualizado</t>
  </si>
  <si>
    <t>c. Elaboración de un (1) informe semestral de las acciones de apoyo a la gestión realizadas en la oficina de salud pública</t>
  </si>
  <si>
    <t>c. 2 informes en el año</t>
  </si>
  <si>
    <t>b. Sin LB</t>
  </si>
  <si>
    <t>a. 20 capacitaciones</t>
  </si>
  <si>
    <t>d. 425 habitantes de calle</t>
  </si>
  <si>
    <t>j. 6 informes</t>
  </si>
  <si>
    <t>m. 3 campañas</t>
  </si>
  <si>
    <t>a. Elaboración de Informe de gestión de la "Estrategia de Promoción de desparasitación antihelmítica"</t>
  </si>
  <si>
    <t>a. Elaboración de Informe de gestión de la "Estrategia de gestión el riesgo para abordar la intervención en EDA e IRA"</t>
  </si>
  <si>
    <t>a. Suscripción de un (1) contrato interadministrativo con la ESE Red Salud Armenia para desarrollar las actividades de promoción y prevención</t>
  </si>
  <si>
    <t>b. Elaboración de informe mensual sobre las acciones de respuesta en salud pública ante el COVID-19</t>
  </si>
  <si>
    <t>a. Actualización del documento "EMRE en Salud Publica"</t>
  </si>
  <si>
    <t>b. Elaboración de Informe de gestión de la "Estrategia de vigilancia portuaria para el terminal de Armenia y Aeropuerto de Armenia"</t>
  </si>
  <si>
    <t>c. Personas educadas en autocuidado para la prevención del Covid - 19</t>
  </si>
  <si>
    <t>c. Sin LB</t>
  </si>
  <si>
    <t>c. 1.000 personas</t>
  </si>
  <si>
    <t>b. Un (1) Informe anual de gestión de la estrategia</t>
  </si>
  <si>
    <t>Servicio de atención en salud pública en situaciones de emergencias y desastres</t>
  </si>
  <si>
    <t>a. Elaboración de Informe de gestión de la "Estrategia de gestión del riesgo y promoción de la inocuidad para el consumo de alimentos"</t>
  </si>
  <si>
    <t>b. Capacitación y acompañamiento a trabajadores informales en norma de alimentos</t>
  </si>
  <si>
    <t>C. Personas educadas en autocuidado para la prevención del Covid - 19</t>
  </si>
  <si>
    <t>a. Elaboración de Informe de gestión de la "Estrategia de promoción de la salud y aprovechamiento biológico de los alimentos"</t>
  </si>
  <si>
    <t>b. Realización de visitas a establecimientos con acciones de IVC para la verificación del cumplimiento de la norma sanitaria</t>
  </si>
  <si>
    <t>b. 500 trabajadores informales</t>
  </si>
  <si>
    <t>c. 500 personas</t>
  </si>
  <si>
    <t>b. 1.640 establecimientos</t>
  </si>
  <si>
    <t>a. 1.200 animales (caninos y felinos) esterilizados</t>
  </si>
  <si>
    <t>a. Elaboración de Informe de gestión de la "Estrategia educativa para la prevención de riesgos a la salud por factores zoonóticos"</t>
  </si>
  <si>
    <t>a. Actualización del documento "Levantamiento Línea base de otras zoonosis diferentes a la rabia"</t>
  </si>
  <si>
    <t>c. 100 establecimientos</t>
  </si>
  <si>
    <t>a. Documento ASIS 2021 Actualizado y avalado por la SSD</t>
  </si>
  <si>
    <t xml:space="preserve">b. Elaboración de Informe de consolidación anual de toma de muestras, reportes y oportunidad de resultado en Covid-19 </t>
  </si>
  <si>
    <t>a. Atención a usuarios de drogas inyectadas con acciones de mitigación del riesgo través de la estrategia Centro Escucha</t>
  </si>
  <si>
    <t xml:space="preserve">a. Población cubierta con acciones educativas para el fortalecimiento de habilidades psicosociales, difusión de riesgos relacionados a la salud mental </t>
  </si>
  <si>
    <t xml:space="preserve">c. Realización de informe semestral de población víctima atendida con protocolo de atención integral en salud con enfoque psicosocial </t>
  </si>
  <si>
    <t>a. Elaboración de Informe de gestión de la implementación de la Política Nacional de Salud Mental (Resolución 4886 de 2018) para el municipio de Armenia</t>
  </si>
  <si>
    <t>b. 4 informes en el año </t>
  </si>
  <si>
    <t>a. Un (1) Informe anual de gestión de la implementación de la política</t>
  </si>
  <si>
    <t> a. 200 personas usuarias de drogas inyectadas</t>
  </si>
  <si>
    <t>a. Realización de educación a personas en todos los cursos de vida en asentamientos subnormales y zona rural sobre el manejo adecuado del agua de consumo y saneamiento básico</t>
  </si>
  <si>
    <t xml:space="preserve">b. Realización de educación a personas en todos los cursos de vida en el manejo integral de residuos, fomento de prácticas de consumo responsable y separación en la fuente </t>
  </si>
  <si>
    <t>b. Revisión a planes de bioseguridad para la prevención del Covid - 19 en establecimientos</t>
  </si>
  <si>
    <t>a. Actualización del Mapa de Riesgo de la Calidad del Agua para consumo humano</t>
  </si>
  <si>
    <t>c. 3.840 personas</t>
  </si>
  <si>
    <t xml:space="preserve">a. 2.100 establecimientos
</t>
  </si>
  <si>
    <t xml:space="preserve">a. Población trabajadora formal cubierta con acciones educativas de promoción de la salud, seguridad en el trabajo </t>
  </si>
  <si>
    <t xml:space="preserve">b. Población trabajadora informal sensibilizada frente a riesgos para la salud por sus ocupaciones </t>
  </si>
  <si>
    <t>a. Elaboración de Informe de gestión de la "Estrategia de gestión del riesgo e IVC  de ambientes laborales para ser más saludables"</t>
  </si>
  <si>
    <t>a. 1.200 Trabajadores formales</t>
  </si>
  <si>
    <t>b. 1.000 Trabajadores informales</t>
  </si>
  <si>
    <t>c. 200 entornos labores con verificación de protocolos de bioseguridad</t>
  </si>
  <si>
    <t>a. Elaboración de Informe de gestión de la Estrategia de Gestión Integrada (EGI) para vectores</t>
  </si>
  <si>
    <t>f. 200 Visitas </t>
  </si>
  <si>
    <t>a. Un (1) Informe anual de gestión de la estrategia </t>
  </si>
  <si>
    <t>a. Personas migrantes del municipio de Armenia atendidos con acciones de salud pública</t>
  </si>
  <si>
    <t>b. Personas habitantes de asentamientos subnormales del municipio de Armenia atendidos con acciones de salud pública</t>
  </si>
  <si>
    <r>
      <t>d</t>
    </r>
    <r>
      <rPr>
        <sz val="10"/>
        <color indexed="8"/>
        <rFont val="Arial"/>
        <family val="2"/>
      </rPr>
      <t>. Comités de Vigilancia Comunitaria (COVECOM) cubiertos con capacitación</t>
    </r>
  </si>
  <si>
    <t>a. 350 personas migrantes</t>
  </si>
  <si>
    <t>b. 1.500 personas habitantes de asentamientos subnormales</t>
  </si>
  <si>
    <t xml:space="preserve">c. 1.500 personas </t>
  </si>
  <si>
    <t>a. Población en todos los cursos de vida cubierta con educación para la promoción de la cultura del envejecimiento activo y saludable con sensibilización en alimentación saludable y actividad física</t>
  </si>
  <si>
    <t xml:space="preserve">b. Población en todos los cursos de vida cubierta con educación para valorar e identificar la exposición a factores de riesgo para los diferentes tipos de cáncer </t>
  </si>
  <si>
    <t xml:space="preserve">c. Población en todos los cursos de vida cubierta con educación sobre la exposición a factores de riesgo cardiovascular  y metabólico </t>
  </si>
  <si>
    <t xml:space="preserve">a. Visitas de inspección a 4 prestadores de salud primario y 4 prestadores de salud complementarios para verificación del cumplimiento de la ruta Materno Perinatal </t>
  </si>
  <si>
    <t>a. Personas sensibilizadas en el cuidado de la salud sexual y derechos sexuales y reproductivos</t>
  </si>
  <si>
    <t xml:space="preserve">d. Elaboración de informe bimestral de Plan Nacional de respuesta ante las ITS, el VIH, la coinfeccion TB/VIH y las hepatitis B y C, Colombia 2018-2021 </t>
  </si>
  <si>
    <t>a. 4.140 personas</t>
  </si>
  <si>
    <t>b. 5.000 personas</t>
  </si>
  <si>
    <t>a. 4.000 personas</t>
  </si>
  <si>
    <t>b. 1.500 gestantes</t>
  </si>
  <si>
    <t>e. 9.000 personas</t>
  </si>
  <si>
    <t>l. 1.500 personas</t>
  </si>
  <si>
    <t>a. Realización de informe semestral sobre el porcentaje de ejecución de presupuesto para garantizar las actividades contables, presupuestales y financieras.</t>
  </si>
  <si>
    <t xml:space="preserve">b. Realización de informe semestral sobre el porcentaje de ejecución de presupuesto para garantizar las actividades contractuales y juridicas.                                                                                                   </t>
  </si>
  <si>
    <t xml:space="preserve">c. Fortalecimiento de la capacidad operativa para garantizar el apoyo a las actividades de los diferentes proyectos de la Secretaría de Salud.                                                                                            </t>
  </si>
  <si>
    <t>Área financiera y área jurídica de la Secretaría de Salud</t>
  </si>
  <si>
    <t>c. 15 personas contratadas</t>
  </si>
  <si>
    <t>No de casos gestionados/No de casos  recepcionados*100</t>
  </si>
  <si>
    <t>a. Operativisar el Sistema de Emergencias Medicas Para el municipio de Armenia</t>
  </si>
  <si>
    <t>numero de capacitaciones realizadas/ numerio de capacitaciones programadas*100</t>
  </si>
  <si>
    <t>b. Implementacion del programa de educacion  a la comunidad en formacion de primer respondiente en el municipio de Armenia</t>
  </si>
  <si>
    <t>numero de peticiones gestionadas / numero de peticiones recibidas*100</t>
  </si>
  <si>
    <t>c. Recepcionar las llamadas de emergencias por los diferenets medios de comunicaciones</t>
  </si>
  <si>
    <t xml:space="preserve">d.Realizar la regulacion de ambulancias  para el municipio de armenia por medio de la plataforma web </t>
  </si>
  <si>
    <t>e. disponibilidad en los turnos programados y el registro de los mismos</t>
  </si>
  <si>
    <t>a. Brindar atención al  público con enfasis en promoción de la afiliación al Sistema General de Seguridad Social en Salud de la población pobre y vulnerable.</t>
  </si>
  <si>
    <t>b. Apoyar en los procesos de  portabilidad  y traslados entre EPS.</t>
  </si>
  <si>
    <t>Numero  de IPS a las que se les realiza seguimiento /  programadas al año *100</t>
  </si>
  <si>
    <t>a. Apoyar los procesos de seguimiento y evaluación en la implementación del S.O.G.C. a  las I.P.S. del Municipio de Armenia.</t>
  </si>
  <si>
    <t xml:space="preserve">Numero de auditorias y visitas realizadas durante cada vigencia a las EPS/ Numero de Instituciones programadas en el l año* 100. </t>
  </si>
  <si>
    <t xml:space="preserve">b.  Brindar acompañamiento en las visitas de Auditoria de Salud realizadas a las Empresas promotoras de Servicios de Salud del régimen Subsidiado- Contributivo (EPS-S-EPS-C) </t>
  </si>
  <si>
    <t>No.  Informes para verificación del cumplimiento de la Resolucion 3280 de 2018/ programados (3)</t>
  </si>
  <si>
    <t>c. Verificar la implemetacion y desarrollo de la Resolucion 3280 de 2018 desde prestacion de servicios</t>
  </si>
  <si>
    <t>c. 100%</t>
  </si>
  <si>
    <t>No cuentas auditadas en el trimestre/ cuentas recibidas *100</t>
  </si>
  <si>
    <t>d. Realizar Auditoria a las cuentas de cobros presentadas por las diferenets IPS por atencion de urgencias de baja complejidad a la poblacion pobre no afiliada a una EPS del municipio de Armenia</t>
  </si>
  <si>
    <t xml:space="preserve"> 100%</t>
  </si>
  <si>
    <t xml:space="preserve">e.  Apoyar en el proceos de auditoria a las cuentas de cobro de las difernes IPS, tramite de cuentas, SECOP y  cruce de RIPS </t>
  </si>
  <si>
    <t>No de visitas realizadas a los centros de reclusion temporal/ visitas requeridas</t>
  </si>
  <si>
    <t xml:space="preserve">f. Apoyo a la adecuada atención en salud de las personas privadas de la libertad que se encuentran en cada uno de los establecimientos de reclusión temporal, según las necesidades del municipio de Armenia </t>
  </si>
  <si>
    <t>f. 100%</t>
  </si>
  <si>
    <t>No. Seguimientos realizados/ 3 seguimientos programados</t>
  </si>
  <si>
    <t>g. Seguimiento a las EPS en el cumplimiento de la estrategia PRASS y vacunacion COVI.</t>
  </si>
  <si>
    <t>g.100%</t>
  </si>
  <si>
    <t xml:space="preserve"> a. Cruce de base de datos para depuracion y actualizacion  del regimen subsidiado del municipio de Armenia </t>
  </si>
  <si>
    <t>Segumientos trimestral al tramite de cuentas según LMA/4 seguimientos</t>
  </si>
  <si>
    <t>b. Seguimiento a trámite de cuentas de liquidación mensual de afiliados por EPS de personas afiliadas al régimen subsidiado, según parámetros del ministerio de salud y protección social y el adres.</t>
  </si>
  <si>
    <t>a. Garantizar al 100% de las personas pobres y vulnerables, migrantes y  no aseguradas identificadas mediante SISBEN o Listado Censal  el acceso a la prestación de servicios de salud de urgencias de baja complejidad.</t>
  </si>
  <si>
    <t>Espacios propositivos y proactivos de participación social:Numero de reuniones realizados con  ( CONSEJO TERRITORIAL DE SEGURIDAD SOCIAL EN SALUD-COPACO-VEEDURIAS CIUDADANAS, ASOCIACIONES DE USUARIOS y otros espacios )  / Total de reuniones programadas (8).</t>
  </si>
  <si>
    <t xml:space="preserve">a. Espacios propositivos y proactivos de participación social:Numero de reuniones realizados con  ( CONSEJO TERRITORIAL DE SEGURIDAD SOCIAL EN SALUD-COPACO-VEEDURIAS CIUDADANAS, ASOCIACIONES DE USUARIOS y otros espacios )  </t>
  </si>
  <si>
    <t>% Avance de seguimiento de la implementacion de la Politica Publica de Participacion Social en Salud.</t>
  </si>
  <si>
    <t>No PQRS tramitadas oportunamente/ PQRS recibidas*100</t>
  </si>
  <si>
    <t>c. Apoyar el seguimiento a las quejas, reclamos y peticiones que interponen los usuarios de las E.P.S e I.P.S por insatisfacción en la prestación de los servicios de salud y seguimiento de la plataforma  para el Servicio de Atención a la Comunidad (SAC) en lo relacionado con la recepción de PQRS y seguimiento a las instancias de participación social en salud.</t>
  </si>
  <si>
    <t>No de visitas a poblacion indigena y vulnerable realizadas/ 100 visitas programadas por año</t>
  </si>
  <si>
    <t xml:space="preserve">d. Apoyar  los requerimientos  ante las EAPB E IPS  según la ruta integral en salud  para la población indígena y vulnerable,  con el fin de garantizar el acceso  oportuno y  continuidad  de la prestación de servicios en salud, realizando visitas domiciliarias a dicha  poblacion con el objetivo de promover sus derechos  y deberes en salud </t>
  </si>
  <si>
    <t>d. sin LB</t>
  </si>
  <si>
    <t>d. 15 personas contratadas</t>
  </si>
  <si>
    <t>d. Fortalecimiento de la capacidad operativa para garantizar el Apoyo operativo y asistencial de la secretaria de salud</t>
  </si>
  <si>
    <t>^S.D.</t>
  </si>
  <si>
    <r>
      <t>d</t>
    </r>
    <r>
      <rPr>
        <sz val="10"/>
        <color indexed="8"/>
        <rFont val="Arial"/>
        <family val="2"/>
      </rPr>
      <t>. 6 COVECOM cubiertos con capacitación</t>
    </r>
  </si>
  <si>
    <t>a. 737 establecimientos</t>
  </si>
  <si>
    <t>b. 1,147  planes revisados en establecimientos</t>
  </si>
  <si>
    <t>d. 35 visitas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</si>
</sst>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\ #,##0"/>
    <numFmt numFmtId="185" formatCode="&quot;$&quot;\ #,##0.00"/>
    <numFmt numFmtId="186" formatCode="&quot;$&quot;\ #,##0.0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;[Red]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b/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Tahoma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522B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medium">
        <color rgb="FFECECEC"/>
      </left>
      <right style="medium">
        <color rgb="FFECECEC"/>
      </right>
      <top style="medium">
        <color rgb="FFECECEC"/>
      </top>
      <bottom style="medium">
        <color rgb="FFECECEC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8" fillId="22" borderId="5">
      <alignment horizontal="center" vertical="center" wrapText="1"/>
      <protection/>
    </xf>
    <xf numFmtId="0" fontId="39" fillId="23" borderId="6">
      <alignment horizontal="center" vertical="center" wrapText="1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4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25" borderId="7" applyNumberFormat="0" applyAlignment="0" applyProtection="0"/>
    <xf numFmtId="9" fontId="0" fillId="0" borderId="0" applyFill="0" applyBorder="0" applyAlignment="0" applyProtection="0"/>
    <xf numFmtId="0" fontId="11" fillId="16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7" fillId="0" borderId="10" applyNumberFormat="0" applyFill="0" applyAlignment="0" applyProtection="0"/>
    <xf numFmtId="0" fontId="14" fillId="0" borderId="11" applyNumberFormat="0" applyFill="0" applyAlignment="0" applyProtection="0"/>
  </cellStyleXfs>
  <cellXfs count="22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184" fontId="0" fillId="0" borderId="0" xfId="0" applyNumberFormat="1" applyFont="1" applyAlignment="1">
      <alignment horizontal="right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justify" vertical="center" wrapText="1"/>
    </xf>
    <xf numFmtId="0" fontId="42" fillId="0" borderId="15" xfId="0" applyFont="1" applyFill="1" applyBorder="1" applyAlignment="1">
      <alignment vertical="center" wrapText="1"/>
    </xf>
    <xf numFmtId="0" fontId="18" fillId="27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184" fontId="0" fillId="0" borderId="15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1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24" fillId="28" borderId="20" xfId="0" applyFont="1" applyFill="1" applyBorder="1" applyAlignment="1">
      <alignment horizontal="center" vertical="center" wrapText="1"/>
    </xf>
    <xf numFmtId="0" fontId="24" fillId="28" borderId="21" xfId="0" applyFont="1" applyFill="1" applyBorder="1" applyAlignment="1">
      <alignment horizontal="center" vertical="center" wrapText="1"/>
    </xf>
    <xf numFmtId="0" fontId="24" fillId="28" borderId="22" xfId="0" applyFont="1" applyFill="1" applyBorder="1" applyAlignment="1">
      <alignment horizontal="center" vertical="center" wrapText="1"/>
    </xf>
    <xf numFmtId="0" fontId="25" fillId="28" borderId="21" xfId="0" applyFont="1" applyFill="1" applyBorder="1" applyAlignment="1">
      <alignment horizontal="center" vertical="center" wrapText="1"/>
    </xf>
    <xf numFmtId="184" fontId="25" fillId="28" borderId="21" xfId="0" applyNumberFormat="1" applyFont="1" applyFill="1" applyBorder="1" applyAlignment="1">
      <alignment horizontal="right" vertical="center" wrapText="1"/>
    </xf>
    <xf numFmtId="0" fontId="25" fillId="28" borderId="2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28" borderId="0" xfId="0" applyFont="1" applyFill="1" applyBorder="1" applyAlignment="1">
      <alignment horizontal="center" vertical="center" wrapText="1"/>
    </xf>
    <xf numFmtId="0" fontId="25" fillId="28" borderId="0" xfId="0" applyFont="1" applyFill="1" applyBorder="1" applyAlignment="1">
      <alignment horizontal="center" vertical="center" wrapText="1"/>
    </xf>
    <xf numFmtId="0" fontId="25" fillId="28" borderId="12" xfId="0" applyFont="1" applyFill="1" applyBorder="1" applyAlignment="1">
      <alignment horizontal="center" vertical="center" wrapText="1"/>
    </xf>
    <xf numFmtId="184" fontId="24" fillId="28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29" borderId="25" xfId="0" applyFont="1" applyFill="1" applyBorder="1" applyAlignment="1">
      <alignment horizontal="center" vertical="center" wrapText="1"/>
    </xf>
    <xf numFmtId="0" fontId="25" fillId="29" borderId="26" xfId="0" applyFont="1" applyFill="1" applyBorder="1" applyAlignment="1">
      <alignment horizontal="center" vertical="center" wrapText="1"/>
    </xf>
    <xf numFmtId="0" fontId="25" fillId="29" borderId="27" xfId="0" applyFont="1" applyFill="1" applyBorder="1" applyAlignment="1">
      <alignment horizontal="center" vertical="center" wrapText="1"/>
    </xf>
    <xf numFmtId="0" fontId="25" fillId="29" borderId="22" xfId="0" applyFont="1" applyFill="1" applyBorder="1" applyAlignment="1">
      <alignment horizontal="center" vertical="center" wrapText="1"/>
    </xf>
    <xf numFmtId="0" fontId="43" fillId="28" borderId="28" xfId="0" applyFont="1" applyFill="1" applyBorder="1" applyAlignment="1">
      <alignment horizontal="center" vertical="center" wrapText="1"/>
    </xf>
    <xf numFmtId="0" fontId="43" fillId="28" borderId="29" xfId="0" applyFont="1" applyFill="1" applyBorder="1" applyAlignment="1">
      <alignment horizontal="center" vertical="center" wrapText="1"/>
    </xf>
    <xf numFmtId="0" fontId="25" fillId="28" borderId="30" xfId="0" applyFont="1" applyFill="1" applyBorder="1" applyAlignment="1">
      <alignment horizontal="center" vertical="center" wrapText="1"/>
    </xf>
    <xf numFmtId="0" fontId="25" fillId="28" borderId="31" xfId="0" applyFont="1" applyFill="1" applyBorder="1" applyAlignment="1">
      <alignment horizontal="center" vertical="center" wrapText="1"/>
    </xf>
    <xf numFmtId="184" fontId="25" fillId="28" borderId="31" xfId="0" applyNumberFormat="1" applyFont="1" applyFill="1" applyBorder="1" applyAlignment="1">
      <alignment horizontal="center" vertical="center" wrapText="1"/>
    </xf>
    <xf numFmtId="0" fontId="25" fillId="28" borderId="3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/>
    </xf>
    <xf numFmtId="0" fontId="25" fillId="28" borderId="31" xfId="0" applyFont="1" applyFill="1" applyBorder="1" applyAlignment="1" quotePrefix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9" fontId="42" fillId="0" borderId="35" xfId="0" applyNumberFormat="1" applyFont="1" applyFill="1" applyBorder="1" applyAlignment="1">
      <alignment horizontal="center" vertical="center" wrapText="1"/>
    </xf>
    <xf numFmtId="9" fontId="42" fillId="0" borderId="36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 quotePrefix="1">
      <alignment horizontal="left" vertical="center" wrapText="1"/>
    </xf>
    <xf numFmtId="9" fontId="42" fillId="0" borderId="35" xfId="0" applyNumberFormat="1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 quotePrefix="1">
      <alignment horizontal="left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1" fontId="42" fillId="0" borderId="15" xfId="0" applyNumberFormat="1" applyFont="1" applyFill="1" applyBorder="1" applyAlignment="1">
      <alignment horizontal="center" vertical="center" wrapText="1"/>
    </xf>
    <xf numFmtId="1" fontId="42" fillId="0" borderId="3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0" fontId="44" fillId="0" borderId="15" xfId="0" applyFont="1" applyFill="1" applyBorder="1" applyAlignment="1" quotePrefix="1">
      <alignment horizontal="center" vertical="center" wrapText="1"/>
    </xf>
    <xf numFmtId="9" fontId="42" fillId="0" borderId="15" xfId="0" applyNumberFormat="1" applyFont="1" applyFill="1" applyBorder="1" applyAlignment="1" quotePrefix="1">
      <alignment horizontal="center" vertical="center" wrapText="1"/>
    </xf>
    <xf numFmtId="1" fontId="42" fillId="0" borderId="15" xfId="0" applyNumberFormat="1" applyFont="1" applyFill="1" applyBorder="1" applyAlignment="1" quotePrefix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9" fontId="42" fillId="0" borderId="33" xfId="0" applyNumberFormat="1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9" fontId="42" fillId="0" borderId="15" xfId="0" applyNumberFormat="1" applyFont="1" applyFill="1" applyBorder="1" applyAlignment="1">
      <alignment horizontal="center" vertical="center" wrapText="1"/>
    </xf>
    <xf numFmtId="0" fontId="42" fillId="0" borderId="15" xfId="49" applyFont="1" applyFill="1" applyBorder="1" applyAlignment="1">
      <alignment horizontal="center" vertical="center" wrapText="1"/>
      <protection/>
    </xf>
    <xf numFmtId="0" fontId="42" fillId="0" borderId="33" xfId="0" applyFont="1" applyFill="1" applyBorder="1" applyAlignment="1">
      <alignment horizontal="center" vertical="center" wrapText="1"/>
    </xf>
    <xf numFmtId="0" fontId="40" fillId="0" borderId="15" xfId="57" applyFont="1" applyFill="1" applyBorder="1" applyAlignment="1" quotePrefix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44" fillId="0" borderId="35" xfId="0" applyFont="1" applyFill="1" applyBorder="1" applyAlignment="1" quotePrefix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/>
    </xf>
    <xf numFmtId="0" fontId="0" fillId="0" borderId="38" xfId="0" applyFont="1" applyFill="1" applyBorder="1" applyAlignment="1" quotePrefix="1">
      <alignment horizontal="left" vertical="center" wrapText="1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left" vertical="center"/>
    </xf>
    <xf numFmtId="0" fontId="46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quotePrefix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/>
    </xf>
    <xf numFmtId="9" fontId="42" fillId="0" borderId="15" xfId="0" applyNumberFormat="1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37" xfId="0" applyFont="1" applyFill="1" applyBorder="1" applyAlignment="1">
      <alignment vertical="center" wrapText="1"/>
    </xf>
    <xf numFmtId="9" fontId="0" fillId="0" borderId="33" xfId="0" applyNumberFormat="1" applyFont="1" applyFill="1" applyBorder="1" applyAlignment="1">
      <alignment horizontal="center" vertical="center" wrapText="1"/>
    </xf>
    <xf numFmtId="0" fontId="45" fillId="30" borderId="37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9" fontId="42" fillId="0" borderId="15" xfId="0" applyNumberFormat="1" applyFont="1" applyFill="1" applyBorder="1" applyAlignment="1">
      <alignment horizontal="center" vertical="center" wrapText="1"/>
    </xf>
    <xf numFmtId="3" fontId="42" fillId="0" borderId="15" xfId="0" applyNumberFormat="1" applyFont="1" applyFill="1" applyBorder="1" applyAlignment="1">
      <alignment horizontal="center" vertical="center" wrapText="1"/>
    </xf>
    <xf numFmtId="3" fontId="42" fillId="0" borderId="33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45" fillId="30" borderId="37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2" fillId="0" borderId="15" xfId="49" applyFont="1" applyFill="1" applyBorder="1" applyAlignment="1">
      <alignment horizontal="center" vertical="center" wrapText="1"/>
      <protection/>
    </xf>
    <xf numFmtId="0" fontId="42" fillId="0" borderId="15" xfId="50" applyFont="1" applyFill="1" applyBorder="1" applyAlignment="1">
      <alignment horizontal="center" vertical="center" wrapText="1"/>
      <protection/>
    </xf>
    <xf numFmtId="0" fontId="4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  <xf numFmtId="9" fontId="42" fillId="0" borderId="15" xfId="0" applyNumberFormat="1" applyFont="1" applyFill="1" applyBorder="1" applyAlignment="1">
      <alignment horizontal="center" vertical="center" wrapText="1"/>
    </xf>
    <xf numFmtId="0" fontId="25" fillId="28" borderId="23" xfId="0" applyFont="1" applyFill="1" applyBorder="1" applyAlignment="1" quotePrefix="1">
      <alignment horizontal="center" vertical="center" wrapText="1"/>
    </xf>
    <xf numFmtId="0" fontId="25" fillId="28" borderId="23" xfId="0" applyFont="1" applyFill="1" applyBorder="1" applyAlignment="1">
      <alignment horizontal="center" vertical="center" wrapText="1"/>
    </xf>
    <xf numFmtId="0" fontId="25" fillId="28" borderId="39" xfId="0" applyFont="1" applyFill="1" applyBorder="1" applyAlignment="1">
      <alignment horizontal="center" vertical="center" wrapText="1"/>
    </xf>
    <xf numFmtId="0" fontId="25" fillId="28" borderId="40" xfId="0" applyFont="1" applyFill="1" applyBorder="1" applyAlignment="1">
      <alignment horizontal="left" vertical="center" wrapText="1"/>
    </xf>
    <xf numFmtId="0" fontId="25" fillId="28" borderId="23" xfId="0" applyFont="1" applyFill="1" applyBorder="1" applyAlignment="1">
      <alignment horizontal="left" vertical="center" wrapText="1"/>
    </xf>
    <xf numFmtId="0" fontId="25" fillId="28" borderId="39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43" fillId="28" borderId="41" xfId="0" applyFont="1" applyFill="1" applyBorder="1" applyAlignment="1">
      <alignment horizontal="center" vertical="center" wrapText="1"/>
    </xf>
    <xf numFmtId="0" fontId="43" fillId="28" borderId="28" xfId="0" applyFont="1" applyFill="1" applyBorder="1" applyAlignment="1">
      <alignment horizontal="center" vertical="center" wrapText="1"/>
    </xf>
    <xf numFmtId="0" fontId="43" fillId="28" borderId="40" xfId="0" applyFont="1" applyFill="1" applyBorder="1" applyAlignment="1">
      <alignment horizontal="center" vertical="center"/>
    </xf>
    <xf numFmtId="0" fontId="43" fillId="28" borderId="23" xfId="0" applyFont="1" applyFill="1" applyBorder="1" applyAlignment="1">
      <alignment horizontal="center" vertical="center"/>
    </xf>
    <xf numFmtId="0" fontId="43" fillId="28" borderId="39" xfId="0" applyFont="1" applyFill="1" applyBorder="1" applyAlignment="1">
      <alignment horizontal="center" vertical="center"/>
    </xf>
    <xf numFmtId="0" fontId="24" fillId="28" borderId="16" xfId="0" applyFont="1" applyFill="1" applyBorder="1" applyAlignment="1">
      <alignment horizontal="center" vertical="center" wrapText="1"/>
    </xf>
    <xf numFmtId="0" fontId="24" fillId="28" borderId="0" xfId="0" applyFont="1" applyFill="1" applyBorder="1" applyAlignment="1">
      <alignment horizontal="center" vertical="center" wrapText="1"/>
    </xf>
    <xf numFmtId="0" fontId="25" fillId="28" borderId="40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9" fontId="42" fillId="0" borderId="33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3" fillId="28" borderId="26" xfId="0" applyFont="1" applyFill="1" applyBorder="1" applyAlignment="1">
      <alignment horizontal="center" vertical="center" wrapText="1"/>
    </xf>
    <xf numFmtId="0" fontId="43" fillId="28" borderId="25" xfId="0" applyFont="1" applyFill="1" applyBorder="1" applyAlignment="1">
      <alignment horizontal="center" vertical="center" wrapText="1"/>
    </xf>
    <xf numFmtId="0" fontId="43" fillId="28" borderId="43" xfId="0" applyFont="1" applyFill="1" applyBorder="1" applyAlignment="1">
      <alignment horizontal="center" vertical="center" wrapText="1"/>
    </xf>
    <xf numFmtId="0" fontId="43" fillId="28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3" fontId="42" fillId="0" borderId="33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0" fontId="0" fillId="0" borderId="38" xfId="0" applyFont="1" applyFill="1" applyBorder="1" applyAlignment="1" quotePrefix="1">
      <alignment horizontal="center" vertical="center" wrapText="1"/>
    </xf>
    <xf numFmtId="0" fontId="0" fillId="0" borderId="38" xfId="0" applyFont="1" applyFill="1" applyBorder="1" applyAlignment="1" quotePrefix="1">
      <alignment horizontal="center" vertical="center"/>
    </xf>
    <xf numFmtId="184" fontId="0" fillId="0" borderId="38" xfId="0" applyNumberFormat="1" applyFont="1" applyFill="1" applyBorder="1" applyAlignment="1">
      <alignment horizontal="center" vertical="center" wrapText="1"/>
    </xf>
    <xf numFmtId="193" fontId="0" fillId="0" borderId="34" xfId="0" applyNumberFormat="1" applyFont="1" applyFill="1" applyBorder="1" applyAlignment="1">
      <alignment horizontal="center" vertical="center" wrapText="1"/>
    </xf>
    <xf numFmtId="193" fontId="0" fillId="0" borderId="45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3" fontId="42" fillId="0" borderId="15" xfId="0" applyNumberFormat="1" applyFont="1" applyFill="1" applyBorder="1" applyAlignment="1">
      <alignment horizontal="center" vertical="center" wrapText="1"/>
    </xf>
    <xf numFmtId="9" fontId="42" fillId="0" borderId="33" xfId="50" applyNumberFormat="1" applyFont="1" applyFill="1" applyBorder="1" applyAlignment="1">
      <alignment horizontal="center" vertical="center" wrapText="1"/>
      <protection/>
    </xf>
    <xf numFmtId="9" fontId="42" fillId="0" borderId="44" xfId="50" applyNumberFormat="1" applyFont="1" applyFill="1" applyBorder="1" applyAlignment="1">
      <alignment horizontal="center" vertical="center" wrapText="1"/>
      <protection/>
    </xf>
    <xf numFmtId="0" fontId="42" fillId="0" borderId="38" xfId="0" applyFont="1" applyFill="1" applyBorder="1" applyAlignment="1">
      <alignment horizontal="center" vertical="center" wrapText="1"/>
    </xf>
    <xf numFmtId="0" fontId="42" fillId="0" borderId="38" xfId="50" applyFont="1" applyFill="1" applyBorder="1" applyAlignment="1">
      <alignment horizontal="center" vertical="center" wrapText="1"/>
      <protection/>
    </xf>
    <xf numFmtId="9" fontId="42" fillId="0" borderId="15" xfId="50" applyNumberFormat="1" applyFont="1" applyFill="1" applyBorder="1" applyAlignment="1">
      <alignment horizontal="center" vertical="center" wrapText="1"/>
      <protection/>
    </xf>
    <xf numFmtId="9" fontId="42" fillId="0" borderId="38" xfId="50" applyNumberFormat="1" applyFont="1" applyFill="1" applyBorder="1" applyAlignment="1">
      <alignment horizontal="center" vertical="center" wrapText="1"/>
      <protection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26" borderId="16" xfId="0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42" xfId="0" applyFont="1" applyFill="1" applyBorder="1" applyAlignment="1">
      <alignment horizontal="center" vertical="center" wrapText="1"/>
    </xf>
    <xf numFmtId="0" fontId="18" fillId="26" borderId="13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184" fontId="18" fillId="26" borderId="46" xfId="0" applyNumberFormat="1" applyFont="1" applyFill="1" applyBorder="1" applyAlignment="1">
      <alignment horizontal="center" vertical="center" wrapText="1"/>
    </xf>
    <xf numFmtId="184" fontId="18" fillId="26" borderId="47" xfId="0" applyNumberFormat="1" applyFont="1" applyFill="1" applyBorder="1" applyAlignment="1">
      <alignment horizontal="center" vertical="center" wrapText="1"/>
    </xf>
    <xf numFmtId="0" fontId="45" fillId="30" borderId="48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1" fontId="0" fillId="0" borderId="49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184" fontId="0" fillId="0" borderId="35" xfId="53" applyNumberFormat="1" applyFont="1" applyFill="1" applyBorder="1" applyAlignment="1">
      <alignment horizontal="center" vertical="center" wrapText="1"/>
    </xf>
    <xf numFmtId="184" fontId="0" fillId="0" borderId="15" xfId="53" applyNumberFormat="1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2" fillId="0" borderId="35" xfId="50" applyFont="1" applyFill="1" applyBorder="1" applyAlignment="1">
      <alignment horizontal="center" vertical="center" wrapText="1"/>
      <protection/>
    </xf>
    <xf numFmtId="9" fontId="42" fillId="0" borderId="15" xfId="0" applyNumberFormat="1" applyFont="1" applyFill="1" applyBorder="1" applyAlignment="1" quotePrefix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quotePrefix="1">
      <alignment horizontal="center" vertical="center" wrapText="1"/>
    </xf>
    <xf numFmtId="0" fontId="40" fillId="0" borderId="35" xfId="57" applyFont="1" applyFill="1" applyBorder="1" applyAlignment="1" quotePrefix="1">
      <alignment horizontal="center" vertical="center" wrapText="1"/>
      <protection/>
    </xf>
    <xf numFmtId="0" fontId="40" fillId="0" borderId="15" xfId="57" applyFont="1" applyFill="1" applyBorder="1" applyAlignment="1" quotePrefix="1">
      <alignment horizontal="center" vertical="center" wrapText="1"/>
      <protection/>
    </xf>
    <xf numFmtId="0" fontId="0" fillId="0" borderId="35" xfId="0" applyFont="1" applyFill="1" applyBorder="1" applyAlignment="1" quotePrefix="1">
      <alignment horizontal="center" vertical="center"/>
    </xf>
    <xf numFmtId="9" fontId="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 quotePrefix="1">
      <alignment horizontal="center" vertical="center" wrapText="1"/>
    </xf>
    <xf numFmtId="184" fontId="0" fillId="0" borderId="15" xfId="55" applyNumberFormat="1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KPT04_Main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1"/>
  <sheetViews>
    <sheetView showGridLines="0" tabSelected="1" view="pageBreakPreview" zoomScale="60" zoomScaleNormal="18" zoomScalePageLayoutView="0" workbookViewId="0" topLeftCell="A127">
      <selection activeCell="A1" sqref="A1:V141"/>
    </sheetView>
  </sheetViews>
  <sheetFormatPr defaultColWidth="11.421875" defaultRowHeight="12.75"/>
  <cols>
    <col min="1" max="1" width="27.00390625" style="4" customWidth="1"/>
    <col min="2" max="2" width="30.7109375" style="29" customWidth="1"/>
    <col min="3" max="3" width="19.421875" style="4" customWidth="1"/>
    <col min="4" max="4" width="40.7109375" style="4" customWidth="1"/>
    <col min="5" max="5" width="12.7109375" style="4" customWidth="1"/>
    <col min="6" max="6" width="15.7109375" style="4" customWidth="1"/>
    <col min="7" max="7" width="35.7109375" style="29" customWidth="1"/>
    <col min="8" max="8" width="31.421875" style="29" customWidth="1"/>
    <col min="9" max="9" width="19.421875" style="29" customWidth="1"/>
    <col min="10" max="10" width="12.7109375" style="4" customWidth="1"/>
    <col min="11" max="11" width="15.7109375" style="4" customWidth="1"/>
    <col min="12" max="12" width="21.28125" style="4" customWidth="1"/>
    <col min="13" max="13" width="25.140625" style="4" customWidth="1"/>
    <col min="14" max="14" width="35.00390625" style="6" customWidth="1"/>
    <col min="15" max="15" width="42.57421875" style="6" customWidth="1"/>
    <col min="16" max="16" width="17.421875" style="6" customWidth="1"/>
    <col min="17" max="17" width="23.00390625" style="6" customWidth="1"/>
    <col min="18" max="18" width="28.8515625" style="6" customWidth="1"/>
    <col min="19" max="19" width="30.140625" style="4" customWidth="1"/>
    <col min="20" max="20" width="17.00390625" style="6" customWidth="1"/>
    <col min="21" max="21" width="30.7109375" style="15" customWidth="1"/>
    <col min="22" max="22" width="25.28125" style="4" customWidth="1"/>
    <col min="23" max="16384" width="11.421875" style="2" customWidth="1"/>
  </cols>
  <sheetData>
    <row r="1" spans="1:22" s="34" customFormat="1" ht="22.5" customHeight="1">
      <c r="A1" s="150"/>
      <c r="B1" s="151"/>
      <c r="C1" s="156" t="s">
        <v>329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8"/>
      <c r="V1" s="33" t="s">
        <v>15</v>
      </c>
    </row>
    <row r="2" spans="1:22" s="34" customFormat="1" ht="25.5" customHeight="1">
      <c r="A2" s="152"/>
      <c r="B2" s="153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9"/>
      <c r="S2" s="36"/>
      <c r="T2" s="36"/>
      <c r="U2" s="37"/>
      <c r="V2" s="38" t="s">
        <v>330</v>
      </c>
    </row>
    <row r="3" spans="1:22" s="34" customFormat="1" ht="20.25" customHeight="1">
      <c r="A3" s="152"/>
      <c r="B3" s="153"/>
      <c r="C3" s="152" t="s">
        <v>2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3"/>
      <c r="V3" s="38" t="s">
        <v>331</v>
      </c>
    </row>
    <row r="4" spans="1:22" s="34" customFormat="1" ht="27.75" customHeight="1" thickBot="1">
      <c r="A4" s="154"/>
      <c r="B4" s="155"/>
      <c r="C4" s="154" t="s">
        <v>3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55"/>
      <c r="V4" s="40" t="s">
        <v>5</v>
      </c>
    </row>
    <row r="5" spans="1:22" s="47" customFormat="1" ht="19.5" customHeight="1" thickBot="1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  <c r="L5" s="44"/>
      <c r="M5" s="44"/>
      <c r="N5" s="44"/>
      <c r="O5" s="44"/>
      <c r="P5" s="44"/>
      <c r="Q5" s="44"/>
      <c r="R5" s="44"/>
      <c r="S5" s="44"/>
      <c r="T5" s="44"/>
      <c r="U5" s="45"/>
      <c r="V5" s="46"/>
    </row>
    <row r="6" spans="1:22" s="47" customFormat="1" ht="43.5" customHeight="1" thickBot="1">
      <c r="A6" s="133" t="s">
        <v>332</v>
      </c>
      <c r="B6" s="134"/>
      <c r="C6" s="134"/>
      <c r="D6" s="134"/>
      <c r="E6" s="134"/>
      <c r="F6" s="134"/>
      <c r="G6" s="134"/>
      <c r="H6" s="134"/>
      <c r="I6" s="134"/>
      <c r="J6" s="134"/>
      <c r="K6" s="135"/>
      <c r="L6" s="130" t="s">
        <v>384</v>
      </c>
      <c r="M6" s="131"/>
      <c r="N6" s="131"/>
      <c r="O6" s="131"/>
      <c r="P6" s="131"/>
      <c r="Q6" s="131"/>
      <c r="R6" s="131"/>
      <c r="S6" s="131"/>
      <c r="T6" s="131"/>
      <c r="U6" s="131"/>
      <c r="V6" s="132"/>
    </row>
    <row r="7" spans="1:22" s="52" customFormat="1" ht="9" customHeight="1" thickBot="1">
      <c r="A7" s="143"/>
      <c r="B7" s="144"/>
      <c r="C7" s="144"/>
      <c r="D7" s="144"/>
      <c r="E7" s="144"/>
      <c r="F7" s="144"/>
      <c r="G7" s="144"/>
      <c r="H7" s="48"/>
      <c r="I7" s="49"/>
      <c r="J7" s="49"/>
      <c r="K7" s="50"/>
      <c r="L7" s="49"/>
      <c r="M7" s="49"/>
      <c r="N7" s="49"/>
      <c r="O7" s="49"/>
      <c r="P7" s="49"/>
      <c r="Q7" s="49"/>
      <c r="R7" s="49"/>
      <c r="S7" s="69"/>
      <c r="T7" s="49"/>
      <c r="U7" s="51"/>
      <c r="V7" s="50"/>
    </row>
    <row r="8" spans="1:22" s="52" customFormat="1" ht="24.75" customHeight="1" thickBot="1">
      <c r="A8" s="145" t="s">
        <v>31</v>
      </c>
      <c r="B8" s="131"/>
      <c r="C8" s="131"/>
      <c r="D8" s="131"/>
      <c r="E8" s="131"/>
      <c r="F8" s="131"/>
      <c r="G8" s="131"/>
      <c r="H8" s="131"/>
      <c r="I8" s="131"/>
      <c r="J8" s="131"/>
      <c r="K8" s="132"/>
      <c r="L8" s="136" t="s">
        <v>16</v>
      </c>
      <c r="M8" s="136"/>
      <c r="N8" s="137"/>
      <c r="O8" s="146" t="s">
        <v>32</v>
      </c>
      <c r="P8" s="136"/>
      <c r="Q8" s="137"/>
      <c r="R8" s="53"/>
      <c r="S8" s="146" t="s">
        <v>17</v>
      </c>
      <c r="T8" s="136"/>
      <c r="U8" s="137"/>
      <c r="V8" s="54" t="s">
        <v>18</v>
      </c>
    </row>
    <row r="9" spans="1:22" s="34" customFormat="1" ht="24" customHeight="1" thickBot="1">
      <c r="A9" s="162" t="s">
        <v>19</v>
      </c>
      <c r="B9" s="161" t="s">
        <v>20</v>
      </c>
      <c r="C9" s="138" t="s">
        <v>21</v>
      </c>
      <c r="D9" s="140" t="s">
        <v>22</v>
      </c>
      <c r="E9" s="141"/>
      <c r="F9" s="142"/>
      <c r="G9" s="164" t="s">
        <v>23</v>
      </c>
      <c r="H9" s="138" t="s">
        <v>24</v>
      </c>
      <c r="I9" s="140" t="s">
        <v>25</v>
      </c>
      <c r="J9" s="141"/>
      <c r="K9" s="142"/>
      <c r="L9" s="55">
        <v>1</v>
      </c>
      <c r="M9" s="56">
        <v>2</v>
      </c>
      <c r="N9" s="56">
        <v>3</v>
      </c>
      <c r="O9" s="57">
        <v>4</v>
      </c>
      <c r="P9" s="56">
        <v>5</v>
      </c>
      <c r="Q9" s="56">
        <v>6</v>
      </c>
      <c r="R9" s="57">
        <v>7</v>
      </c>
      <c r="S9" s="57">
        <v>8</v>
      </c>
      <c r="T9" s="56">
        <v>9</v>
      </c>
      <c r="U9" s="56">
        <v>10</v>
      </c>
      <c r="V9" s="58">
        <v>11</v>
      </c>
    </row>
    <row r="10" spans="1:22" s="65" customFormat="1" ht="147" customHeight="1" thickBot="1">
      <c r="A10" s="163"/>
      <c r="B10" s="139"/>
      <c r="C10" s="139"/>
      <c r="D10" s="59" t="s">
        <v>26</v>
      </c>
      <c r="E10" s="59" t="s">
        <v>27</v>
      </c>
      <c r="F10" s="59" t="s">
        <v>28</v>
      </c>
      <c r="G10" s="139"/>
      <c r="H10" s="139"/>
      <c r="I10" s="59" t="s">
        <v>26</v>
      </c>
      <c r="J10" s="59" t="s">
        <v>29</v>
      </c>
      <c r="K10" s="60" t="s">
        <v>30</v>
      </c>
      <c r="L10" s="61" t="s">
        <v>4</v>
      </c>
      <c r="M10" s="62" t="s">
        <v>6</v>
      </c>
      <c r="N10" s="62" t="s">
        <v>7</v>
      </c>
      <c r="O10" s="71" t="s">
        <v>35</v>
      </c>
      <c r="P10" s="62" t="s">
        <v>34</v>
      </c>
      <c r="Q10" s="62" t="s">
        <v>33</v>
      </c>
      <c r="R10" s="62" t="s">
        <v>324</v>
      </c>
      <c r="S10" s="62" t="s">
        <v>8</v>
      </c>
      <c r="T10" s="62" t="s">
        <v>1</v>
      </c>
      <c r="U10" s="63" t="s">
        <v>10</v>
      </c>
      <c r="V10" s="64" t="s">
        <v>0</v>
      </c>
    </row>
    <row r="11" spans="1:22" s="23" customFormat="1" ht="76.5" customHeight="1">
      <c r="A11" s="209" t="s">
        <v>36</v>
      </c>
      <c r="B11" s="211" t="s">
        <v>37</v>
      </c>
      <c r="C11" s="199" t="s">
        <v>38</v>
      </c>
      <c r="D11" s="212" t="s">
        <v>154</v>
      </c>
      <c r="E11" s="77" t="s">
        <v>53</v>
      </c>
      <c r="F11" s="74">
        <v>0.9</v>
      </c>
      <c r="G11" s="199" t="s">
        <v>39</v>
      </c>
      <c r="H11" s="199" t="s">
        <v>40</v>
      </c>
      <c r="I11" s="76" t="s">
        <v>476</v>
      </c>
      <c r="J11" s="74" t="s">
        <v>41</v>
      </c>
      <c r="K11" s="75">
        <v>0.9</v>
      </c>
      <c r="L11" s="200">
        <v>2020630010022</v>
      </c>
      <c r="M11" s="215" t="s">
        <v>161</v>
      </c>
      <c r="N11" s="203" t="s">
        <v>162</v>
      </c>
      <c r="O11" s="97" t="s">
        <v>477</v>
      </c>
      <c r="P11" s="77">
        <v>0.78</v>
      </c>
      <c r="Q11" s="74">
        <v>0.9</v>
      </c>
      <c r="R11" s="216" t="s">
        <v>40</v>
      </c>
      <c r="S11" s="218" t="s">
        <v>340</v>
      </c>
      <c r="T11" s="203" t="s">
        <v>308</v>
      </c>
      <c r="U11" s="204">
        <v>60000000</v>
      </c>
      <c r="V11" s="214" t="s">
        <v>174</v>
      </c>
    </row>
    <row r="12" spans="1:22" s="23" customFormat="1" ht="76.5" customHeight="1">
      <c r="A12" s="210"/>
      <c r="B12" s="128"/>
      <c r="C12" s="123"/>
      <c r="D12" s="122"/>
      <c r="E12" s="92" t="s">
        <v>517</v>
      </c>
      <c r="F12" s="92">
        <v>0.9</v>
      </c>
      <c r="G12" s="123"/>
      <c r="H12" s="123"/>
      <c r="I12" s="78" t="s">
        <v>478</v>
      </c>
      <c r="J12" s="92" t="s">
        <v>41</v>
      </c>
      <c r="K12" s="90">
        <v>0.9</v>
      </c>
      <c r="L12" s="201"/>
      <c r="M12" s="171"/>
      <c r="N12" s="124"/>
      <c r="O12" s="84" t="s">
        <v>479</v>
      </c>
      <c r="P12" s="85">
        <v>0.78</v>
      </c>
      <c r="Q12" s="92">
        <v>0.9</v>
      </c>
      <c r="R12" s="217"/>
      <c r="S12" s="126"/>
      <c r="T12" s="124"/>
      <c r="U12" s="205"/>
      <c r="V12" s="165"/>
    </row>
    <row r="13" spans="1:22" s="23" customFormat="1" ht="76.5" customHeight="1">
      <c r="A13" s="210"/>
      <c r="B13" s="128"/>
      <c r="C13" s="123"/>
      <c r="D13" s="122"/>
      <c r="E13" s="213" t="s">
        <v>53</v>
      </c>
      <c r="F13" s="129">
        <v>0.9</v>
      </c>
      <c r="G13" s="123"/>
      <c r="H13" s="123"/>
      <c r="I13" s="171" t="s">
        <v>480</v>
      </c>
      <c r="J13" s="129" t="s">
        <v>41</v>
      </c>
      <c r="K13" s="149">
        <v>0.9</v>
      </c>
      <c r="L13" s="201"/>
      <c r="M13" s="171"/>
      <c r="N13" s="124"/>
      <c r="O13" s="84" t="s">
        <v>481</v>
      </c>
      <c r="P13" s="213">
        <v>0.78</v>
      </c>
      <c r="Q13" s="129">
        <v>0.9</v>
      </c>
      <c r="R13" s="217"/>
      <c r="S13" s="126"/>
      <c r="T13" s="124"/>
      <c r="U13" s="205"/>
      <c r="V13" s="165"/>
    </row>
    <row r="14" spans="1:22" s="23" customFormat="1" ht="76.5" customHeight="1">
      <c r="A14" s="210"/>
      <c r="B14" s="128"/>
      <c r="C14" s="123"/>
      <c r="D14" s="122"/>
      <c r="E14" s="129"/>
      <c r="F14" s="129"/>
      <c r="G14" s="123"/>
      <c r="H14" s="123"/>
      <c r="I14" s="171"/>
      <c r="J14" s="129"/>
      <c r="K14" s="149"/>
      <c r="L14" s="201"/>
      <c r="M14" s="171"/>
      <c r="N14" s="124"/>
      <c r="O14" s="84" t="s">
        <v>482</v>
      </c>
      <c r="P14" s="213"/>
      <c r="Q14" s="129"/>
      <c r="R14" s="217"/>
      <c r="S14" s="126"/>
      <c r="T14" s="124"/>
      <c r="U14" s="205"/>
      <c r="V14" s="165"/>
    </row>
    <row r="15" spans="1:22" s="23" customFormat="1" ht="66" customHeight="1">
      <c r="A15" s="210"/>
      <c r="B15" s="128"/>
      <c r="C15" s="123"/>
      <c r="D15" s="122"/>
      <c r="E15" s="129"/>
      <c r="F15" s="129"/>
      <c r="G15" s="123"/>
      <c r="H15" s="123"/>
      <c r="I15" s="171"/>
      <c r="J15" s="129"/>
      <c r="K15" s="149"/>
      <c r="L15" s="201"/>
      <c r="M15" s="171"/>
      <c r="N15" s="124"/>
      <c r="O15" s="84" t="s">
        <v>483</v>
      </c>
      <c r="P15" s="213"/>
      <c r="Q15" s="129"/>
      <c r="R15" s="217"/>
      <c r="S15" s="126"/>
      <c r="T15" s="124"/>
      <c r="U15" s="205"/>
      <c r="V15" s="165"/>
    </row>
    <row r="16" spans="1:22" s="23" customFormat="1" ht="66" customHeight="1">
      <c r="A16" s="210" t="s">
        <v>36</v>
      </c>
      <c r="B16" s="128" t="s">
        <v>37</v>
      </c>
      <c r="C16" s="123" t="s">
        <v>38</v>
      </c>
      <c r="D16" s="123" t="s">
        <v>42</v>
      </c>
      <c r="E16" s="129">
        <v>1</v>
      </c>
      <c r="F16" s="129">
        <v>1</v>
      </c>
      <c r="G16" s="123" t="s">
        <v>39</v>
      </c>
      <c r="H16" s="123" t="s">
        <v>43</v>
      </c>
      <c r="I16" s="124" t="s">
        <v>156</v>
      </c>
      <c r="J16" s="129">
        <v>1</v>
      </c>
      <c r="K16" s="149">
        <v>1</v>
      </c>
      <c r="L16" s="201">
        <v>2020630010026</v>
      </c>
      <c r="M16" s="124" t="s">
        <v>163</v>
      </c>
      <c r="N16" s="124" t="s">
        <v>164</v>
      </c>
      <c r="O16" s="78" t="s">
        <v>484</v>
      </c>
      <c r="P16" s="219">
        <v>1</v>
      </c>
      <c r="Q16" s="129">
        <v>1</v>
      </c>
      <c r="R16" s="217" t="s">
        <v>43</v>
      </c>
      <c r="S16" s="126" t="s">
        <v>341</v>
      </c>
      <c r="T16" s="124" t="s">
        <v>308</v>
      </c>
      <c r="U16" s="205">
        <v>62000000</v>
      </c>
      <c r="V16" s="165" t="s">
        <v>174</v>
      </c>
    </row>
    <row r="17" spans="1:22" s="23" customFormat="1" ht="56.25" customHeight="1">
      <c r="A17" s="210"/>
      <c r="B17" s="128"/>
      <c r="C17" s="123"/>
      <c r="D17" s="123"/>
      <c r="E17" s="129"/>
      <c r="F17" s="129"/>
      <c r="G17" s="123"/>
      <c r="H17" s="123"/>
      <c r="I17" s="124"/>
      <c r="J17" s="129"/>
      <c r="K17" s="149"/>
      <c r="L17" s="201"/>
      <c r="M17" s="124"/>
      <c r="N17" s="124"/>
      <c r="O17" s="78" t="s">
        <v>485</v>
      </c>
      <c r="P17" s="219"/>
      <c r="Q17" s="129"/>
      <c r="R17" s="217"/>
      <c r="S17" s="126"/>
      <c r="T17" s="124"/>
      <c r="U17" s="205"/>
      <c r="V17" s="165"/>
    </row>
    <row r="18" spans="1:22" s="23" customFormat="1" ht="72.75" customHeight="1">
      <c r="A18" s="110" t="s">
        <v>36</v>
      </c>
      <c r="B18" s="128" t="s">
        <v>37</v>
      </c>
      <c r="C18" s="121" t="s">
        <v>44</v>
      </c>
      <c r="D18" s="122" t="s">
        <v>154</v>
      </c>
      <c r="E18" s="108">
        <v>1</v>
      </c>
      <c r="F18" s="92">
        <v>1</v>
      </c>
      <c r="G18" s="123" t="s">
        <v>39</v>
      </c>
      <c r="H18" s="123" t="s">
        <v>157</v>
      </c>
      <c r="I18" s="31" t="s">
        <v>486</v>
      </c>
      <c r="J18" s="108">
        <v>1</v>
      </c>
      <c r="K18" s="90">
        <v>1</v>
      </c>
      <c r="L18" s="147">
        <v>2020630010023</v>
      </c>
      <c r="M18" s="171" t="s">
        <v>165</v>
      </c>
      <c r="N18" s="124" t="s">
        <v>166</v>
      </c>
      <c r="O18" s="78" t="s">
        <v>487</v>
      </c>
      <c r="P18" s="24" t="s">
        <v>304</v>
      </c>
      <c r="Q18" s="24" t="s">
        <v>304</v>
      </c>
      <c r="R18" s="220" t="s">
        <v>325</v>
      </c>
      <c r="S18" s="220" t="s">
        <v>342</v>
      </c>
      <c r="T18" s="124" t="s">
        <v>308</v>
      </c>
      <c r="U18" s="125">
        <v>200000000</v>
      </c>
      <c r="V18" s="165" t="s">
        <v>174</v>
      </c>
    </row>
    <row r="19" spans="1:22" s="23" customFormat="1" ht="93" customHeight="1">
      <c r="A19" s="210"/>
      <c r="B19" s="128"/>
      <c r="C19" s="121"/>
      <c r="D19" s="122"/>
      <c r="E19" s="108">
        <v>1</v>
      </c>
      <c r="F19" s="92">
        <v>1</v>
      </c>
      <c r="G19" s="123"/>
      <c r="H19" s="123"/>
      <c r="I19" s="31" t="s">
        <v>488</v>
      </c>
      <c r="J19" s="108">
        <v>1</v>
      </c>
      <c r="K19" s="90">
        <v>1</v>
      </c>
      <c r="L19" s="147"/>
      <c r="M19" s="171"/>
      <c r="N19" s="124"/>
      <c r="O19" s="78" t="s">
        <v>489</v>
      </c>
      <c r="P19" s="24" t="s">
        <v>175</v>
      </c>
      <c r="Q19" s="24" t="s">
        <v>175</v>
      </c>
      <c r="R19" s="220"/>
      <c r="S19" s="220"/>
      <c r="T19" s="124"/>
      <c r="U19" s="125"/>
      <c r="V19" s="165"/>
    </row>
    <row r="20" spans="1:22" s="23" customFormat="1" ht="74.25" customHeight="1">
      <c r="A20" s="210"/>
      <c r="B20" s="128"/>
      <c r="C20" s="121"/>
      <c r="D20" s="122"/>
      <c r="E20" s="92" t="s">
        <v>517</v>
      </c>
      <c r="F20" s="92">
        <v>1</v>
      </c>
      <c r="G20" s="123"/>
      <c r="H20" s="123"/>
      <c r="I20" s="82" t="s">
        <v>490</v>
      </c>
      <c r="J20" s="92" t="s">
        <v>41</v>
      </c>
      <c r="K20" s="90">
        <v>1</v>
      </c>
      <c r="L20" s="147"/>
      <c r="M20" s="171"/>
      <c r="N20" s="124"/>
      <c r="O20" s="78" t="s">
        <v>491</v>
      </c>
      <c r="P20" s="83" t="s">
        <v>413</v>
      </c>
      <c r="Q20" s="24" t="s">
        <v>492</v>
      </c>
      <c r="R20" s="220"/>
      <c r="S20" s="220"/>
      <c r="T20" s="124"/>
      <c r="U20" s="125"/>
      <c r="V20" s="165"/>
    </row>
    <row r="21" spans="1:22" s="23" customFormat="1" ht="74.25" customHeight="1">
      <c r="A21" s="210"/>
      <c r="B21" s="128"/>
      <c r="C21" s="121"/>
      <c r="D21" s="122"/>
      <c r="E21" s="213" t="s">
        <v>53</v>
      </c>
      <c r="F21" s="129">
        <v>1</v>
      </c>
      <c r="G21" s="123"/>
      <c r="H21" s="123"/>
      <c r="I21" s="124" t="s">
        <v>493</v>
      </c>
      <c r="J21" s="129" t="s">
        <v>41</v>
      </c>
      <c r="K21" s="149">
        <v>1</v>
      </c>
      <c r="L21" s="147"/>
      <c r="M21" s="171"/>
      <c r="N21" s="124"/>
      <c r="O21" s="78" t="s">
        <v>494</v>
      </c>
      <c r="P21" s="124" t="s">
        <v>41</v>
      </c>
      <c r="Q21" s="171" t="s">
        <v>495</v>
      </c>
      <c r="R21" s="220"/>
      <c r="S21" s="220"/>
      <c r="T21" s="124"/>
      <c r="U21" s="125"/>
      <c r="V21" s="165"/>
    </row>
    <row r="22" spans="1:22" s="23" customFormat="1" ht="74.25" customHeight="1">
      <c r="A22" s="210"/>
      <c r="B22" s="128"/>
      <c r="C22" s="121"/>
      <c r="D22" s="122"/>
      <c r="E22" s="129"/>
      <c r="F22" s="129"/>
      <c r="G22" s="123"/>
      <c r="H22" s="123"/>
      <c r="I22" s="124"/>
      <c r="J22" s="129"/>
      <c r="K22" s="149"/>
      <c r="L22" s="147"/>
      <c r="M22" s="171"/>
      <c r="N22" s="124"/>
      <c r="O22" s="78" t="s">
        <v>496</v>
      </c>
      <c r="P22" s="124"/>
      <c r="Q22" s="124"/>
      <c r="R22" s="220"/>
      <c r="S22" s="220"/>
      <c r="T22" s="124"/>
      <c r="U22" s="125"/>
      <c r="V22" s="165"/>
    </row>
    <row r="23" spans="1:22" s="23" customFormat="1" ht="74.25" customHeight="1">
      <c r="A23" s="210"/>
      <c r="B23" s="128"/>
      <c r="C23" s="121"/>
      <c r="D23" s="122"/>
      <c r="E23" s="85" t="s">
        <v>53</v>
      </c>
      <c r="F23" s="92">
        <v>1</v>
      </c>
      <c r="G23" s="123"/>
      <c r="H23" s="123"/>
      <c r="I23" s="82" t="s">
        <v>497</v>
      </c>
      <c r="J23" s="92" t="s">
        <v>41</v>
      </c>
      <c r="K23" s="90">
        <v>1</v>
      </c>
      <c r="L23" s="147"/>
      <c r="M23" s="171"/>
      <c r="N23" s="124"/>
      <c r="O23" s="78" t="s">
        <v>498</v>
      </c>
      <c r="P23" s="24" t="s">
        <v>41</v>
      </c>
      <c r="Q23" s="24" t="s">
        <v>499</v>
      </c>
      <c r="R23" s="220"/>
      <c r="S23" s="220"/>
      <c r="T23" s="124"/>
      <c r="U23" s="125"/>
      <c r="V23" s="165"/>
    </row>
    <row r="24" spans="1:22" s="23" customFormat="1" ht="74.25" customHeight="1">
      <c r="A24" s="210"/>
      <c r="B24" s="128"/>
      <c r="C24" s="121"/>
      <c r="D24" s="122"/>
      <c r="E24" s="85" t="s">
        <v>53</v>
      </c>
      <c r="F24" s="92">
        <v>1</v>
      </c>
      <c r="G24" s="123"/>
      <c r="H24" s="123"/>
      <c r="I24" s="78" t="s">
        <v>500</v>
      </c>
      <c r="J24" s="92" t="s">
        <v>41</v>
      </c>
      <c r="K24" s="90">
        <v>1</v>
      </c>
      <c r="L24" s="147"/>
      <c r="M24" s="171"/>
      <c r="N24" s="124"/>
      <c r="O24" s="78" t="s">
        <v>501</v>
      </c>
      <c r="P24" s="24" t="s">
        <v>41</v>
      </c>
      <c r="Q24" s="24" t="s">
        <v>502</v>
      </c>
      <c r="R24" s="220"/>
      <c r="S24" s="220"/>
      <c r="T24" s="124"/>
      <c r="U24" s="125"/>
      <c r="V24" s="165"/>
    </row>
    <row r="25" spans="1:22" s="23" customFormat="1" ht="107.25" customHeight="1">
      <c r="A25" s="210" t="s">
        <v>36</v>
      </c>
      <c r="B25" s="128" t="s">
        <v>37</v>
      </c>
      <c r="C25" s="123" t="s">
        <v>45</v>
      </c>
      <c r="D25" s="123" t="s">
        <v>42</v>
      </c>
      <c r="E25" s="92">
        <v>1</v>
      </c>
      <c r="F25" s="92">
        <v>1</v>
      </c>
      <c r="G25" s="123" t="s">
        <v>39</v>
      </c>
      <c r="H25" s="123" t="s">
        <v>46</v>
      </c>
      <c r="I25" s="82" t="s">
        <v>47</v>
      </c>
      <c r="J25" s="80">
        <v>48</v>
      </c>
      <c r="K25" s="81">
        <v>48</v>
      </c>
      <c r="L25" s="201">
        <v>2020630010030</v>
      </c>
      <c r="M25" s="221" t="s">
        <v>167</v>
      </c>
      <c r="N25" s="124" t="s">
        <v>170</v>
      </c>
      <c r="O25" s="78" t="s">
        <v>503</v>
      </c>
      <c r="P25" s="24">
        <v>12</v>
      </c>
      <c r="Q25" s="24">
        <v>12</v>
      </c>
      <c r="R25" s="217" t="s">
        <v>46</v>
      </c>
      <c r="S25" s="126" t="s">
        <v>343</v>
      </c>
      <c r="T25" s="124" t="s">
        <v>309</v>
      </c>
      <c r="U25" s="222">
        <v>138114693000</v>
      </c>
      <c r="V25" s="165" t="s">
        <v>174</v>
      </c>
    </row>
    <row r="26" spans="1:22" s="23" customFormat="1" ht="84" customHeight="1">
      <c r="A26" s="210"/>
      <c r="B26" s="128"/>
      <c r="C26" s="123"/>
      <c r="D26" s="123"/>
      <c r="E26" s="86" t="s">
        <v>53</v>
      </c>
      <c r="F26" s="92">
        <v>1</v>
      </c>
      <c r="G26" s="123"/>
      <c r="H26" s="123"/>
      <c r="I26" s="82" t="s">
        <v>504</v>
      </c>
      <c r="J26" s="80" t="s">
        <v>41</v>
      </c>
      <c r="K26" s="90">
        <v>1</v>
      </c>
      <c r="L26" s="201"/>
      <c r="M26" s="221"/>
      <c r="N26" s="124"/>
      <c r="O26" s="78" t="s">
        <v>505</v>
      </c>
      <c r="P26" s="24" t="s">
        <v>41</v>
      </c>
      <c r="Q26" s="79">
        <v>1</v>
      </c>
      <c r="R26" s="217"/>
      <c r="S26" s="126"/>
      <c r="T26" s="124"/>
      <c r="U26" s="222"/>
      <c r="V26" s="165"/>
    </row>
    <row r="27" spans="1:22" s="23" customFormat="1" ht="89.25" customHeight="1">
      <c r="A27" s="91" t="s">
        <v>36</v>
      </c>
      <c r="B27" s="88" t="s">
        <v>48</v>
      </c>
      <c r="C27" s="93" t="s">
        <v>49</v>
      </c>
      <c r="D27" s="87" t="s">
        <v>50</v>
      </c>
      <c r="E27" s="79">
        <v>1</v>
      </c>
      <c r="F27" s="92">
        <v>1</v>
      </c>
      <c r="G27" s="87" t="s">
        <v>51</v>
      </c>
      <c r="H27" s="87" t="s">
        <v>52</v>
      </c>
      <c r="I27" s="83" t="s">
        <v>158</v>
      </c>
      <c r="J27" s="79">
        <v>0.99</v>
      </c>
      <c r="K27" s="90">
        <v>0.98</v>
      </c>
      <c r="L27" s="107">
        <v>2020630010028</v>
      </c>
      <c r="M27" s="83" t="s">
        <v>169</v>
      </c>
      <c r="N27" s="24" t="s">
        <v>171</v>
      </c>
      <c r="O27" s="78" t="s">
        <v>506</v>
      </c>
      <c r="P27" s="79">
        <v>0.99</v>
      </c>
      <c r="Q27" s="79">
        <v>0.98</v>
      </c>
      <c r="R27" s="95" t="s">
        <v>52</v>
      </c>
      <c r="S27" s="102" t="s">
        <v>344</v>
      </c>
      <c r="T27" s="24" t="s">
        <v>310</v>
      </c>
      <c r="U27" s="32">
        <v>10033000</v>
      </c>
      <c r="V27" s="72" t="s">
        <v>174</v>
      </c>
    </row>
    <row r="28" spans="1:22" s="23" customFormat="1" ht="79.5" customHeight="1">
      <c r="A28" s="210" t="s">
        <v>36</v>
      </c>
      <c r="B28" s="128" t="s">
        <v>37</v>
      </c>
      <c r="C28" s="121" t="s">
        <v>44</v>
      </c>
      <c r="D28" s="122" t="s">
        <v>154</v>
      </c>
      <c r="E28" s="85" t="s">
        <v>53</v>
      </c>
      <c r="F28" s="79">
        <v>0.9</v>
      </c>
      <c r="G28" s="123" t="s">
        <v>54</v>
      </c>
      <c r="H28" s="123" t="s">
        <v>55</v>
      </c>
      <c r="I28" s="21" t="s">
        <v>507</v>
      </c>
      <c r="J28" s="85" t="s">
        <v>41</v>
      </c>
      <c r="K28" s="111">
        <v>0.9</v>
      </c>
      <c r="L28" s="147">
        <v>2020630010027</v>
      </c>
      <c r="M28" s="124" t="s">
        <v>168</v>
      </c>
      <c r="N28" s="171" t="s">
        <v>383</v>
      </c>
      <c r="O28" s="78" t="s">
        <v>508</v>
      </c>
      <c r="P28" s="92" t="s">
        <v>305</v>
      </c>
      <c r="Q28" s="92" t="s">
        <v>306</v>
      </c>
      <c r="R28" s="124" t="s">
        <v>326</v>
      </c>
      <c r="S28" s="124" t="s">
        <v>345</v>
      </c>
      <c r="T28" s="124" t="s">
        <v>311</v>
      </c>
      <c r="U28" s="125">
        <v>60000000</v>
      </c>
      <c r="V28" s="165" t="s">
        <v>174</v>
      </c>
    </row>
    <row r="29" spans="1:22" s="23" customFormat="1" ht="51" customHeight="1">
      <c r="A29" s="210"/>
      <c r="B29" s="128"/>
      <c r="C29" s="121"/>
      <c r="D29" s="122"/>
      <c r="E29" s="85" t="s">
        <v>53</v>
      </c>
      <c r="F29" s="79">
        <v>0.8</v>
      </c>
      <c r="G29" s="123"/>
      <c r="H29" s="123"/>
      <c r="I29" s="21" t="s">
        <v>509</v>
      </c>
      <c r="J29" s="85" t="s">
        <v>41</v>
      </c>
      <c r="K29" s="111">
        <v>0.8</v>
      </c>
      <c r="L29" s="147"/>
      <c r="M29" s="124"/>
      <c r="N29" s="171"/>
      <c r="O29" s="78" t="s">
        <v>303</v>
      </c>
      <c r="P29" s="92" t="s">
        <v>307</v>
      </c>
      <c r="Q29" s="92" t="s">
        <v>307</v>
      </c>
      <c r="R29" s="124"/>
      <c r="S29" s="124"/>
      <c r="T29" s="124"/>
      <c r="U29" s="125"/>
      <c r="V29" s="165"/>
    </row>
    <row r="30" spans="1:22" s="23" customFormat="1" ht="104.25" customHeight="1">
      <c r="A30" s="210"/>
      <c r="B30" s="128"/>
      <c r="C30" s="121"/>
      <c r="D30" s="122"/>
      <c r="E30" s="85" t="s">
        <v>53</v>
      </c>
      <c r="F30" s="79">
        <v>1</v>
      </c>
      <c r="G30" s="123"/>
      <c r="H30" s="123"/>
      <c r="I30" s="89" t="s">
        <v>510</v>
      </c>
      <c r="J30" s="85" t="s">
        <v>41</v>
      </c>
      <c r="K30" s="111">
        <v>1</v>
      </c>
      <c r="L30" s="147"/>
      <c r="M30" s="124"/>
      <c r="N30" s="171"/>
      <c r="O30" s="78" t="s">
        <v>511</v>
      </c>
      <c r="P30" s="92" t="s">
        <v>41</v>
      </c>
      <c r="Q30" s="92">
        <v>1</v>
      </c>
      <c r="R30" s="124"/>
      <c r="S30" s="124"/>
      <c r="T30" s="124"/>
      <c r="U30" s="125"/>
      <c r="V30" s="165"/>
    </row>
    <row r="31" spans="1:22" s="23" customFormat="1" ht="107.25" customHeight="1">
      <c r="A31" s="210"/>
      <c r="B31" s="128"/>
      <c r="C31" s="121"/>
      <c r="D31" s="122"/>
      <c r="E31" s="85" t="s">
        <v>53</v>
      </c>
      <c r="F31" s="79">
        <v>0.9</v>
      </c>
      <c r="G31" s="123"/>
      <c r="H31" s="123"/>
      <c r="I31" s="89" t="s">
        <v>512</v>
      </c>
      <c r="J31" s="85" t="s">
        <v>41</v>
      </c>
      <c r="K31" s="111">
        <v>0.9</v>
      </c>
      <c r="L31" s="147"/>
      <c r="M31" s="124"/>
      <c r="N31" s="171"/>
      <c r="O31" s="78" t="s">
        <v>513</v>
      </c>
      <c r="P31" s="92" t="s">
        <v>41</v>
      </c>
      <c r="Q31" s="92">
        <v>0.9</v>
      </c>
      <c r="R31" s="124"/>
      <c r="S31" s="124"/>
      <c r="T31" s="124"/>
      <c r="U31" s="125"/>
      <c r="V31" s="165"/>
    </row>
    <row r="32" spans="1:22" s="22" customFormat="1" ht="72" customHeight="1">
      <c r="A32" s="119" t="s">
        <v>36</v>
      </c>
      <c r="B32" s="128" t="s">
        <v>37</v>
      </c>
      <c r="C32" s="123" t="s">
        <v>45</v>
      </c>
      <c r="D32" s="123" t="s">
        <v>152</v>
      </c>
      <c r="E32" s="129">
        <v>1</v>
      </c>
      <c r="F32" s="129">
        <v>1</v>
      </c>
      <c r="G32" s="123" t="s">
        <v>56</v>
      </c>
      <c r="H32" s="123" t="s">
        <v>57</v>
      </c>
      <c r="I32" s="123" t="s">
        <v>58</v>
      </c>
      <c r="J32" s="178">
        <v>40000</v>
      </c>
      <c r="K32" s="167">
        <v>40000</v>
      </c>
      <c r="L32" s="147">
        <v>2020630010024</v>
      </c>
      <c r="M32" s="177" t="s">
        <v>110</v>
      </c>
      <c r="N32" s="124" t="s">
        <v>141</v>
      </c>
      <c r="O32" s="31" t="s">
        <v>459</v>
      </c>
      <c r="P32" s="24" t="s">
        <v>246</v>
      </c>
      <c r="Q32" s="24" t="s">
        <v>386</v>
      </c>
      <c r="R32" s="124" t="s">
        <v>57</v>
      </c>
      <c r="S32" s="124" t="s">
        <v>346</v>
      </c>
      <c r="T32" s="124" t="s">
        <v>312</v>
      </c>
      <c r="U32" s="125">
        <v>70000000</v>
      </c>
      <c r="V32" s="165" t="s">
        <v>126</v>
      </c>
    </row>
    <row r="33" spans="1:22" s="22" customFormat="1" ht="61.5" customHeight="1">
      <c r="A33" s="119"/>
      <c r="B33" s="128"/>
      <c r="C33" s="123"/>
      <c r="D33" s="123"/>
      <c r="E33" s="129"/>
      <c r="F33" s="129"/>
      <c r="G33" s="123"/>
      <c r="H33" s="123"/>
      <c r="I33" s="123"/>
      <c r="J33" s="178"/>
      <c r="K33" s="167"/>
      <c r="L33" s="147"/>
      <c r="M33" s="177"/>
      <c r="N33" s="124"/>
      <c r="O33" s="31" t="s">
        <v>460</v>
      </c>
      <c r="P33" s="24" t="s">
        <v>247</v>
      </c>
      <c r="Q33" s="24" t="s">
        <v>387</v>
      </c>
      <c r="R33" s="124"/>
      <c r="S33" s="124"/>
      <c r="T33" s="124"/>
      <c r="U33" s="125"/>
      <c r="V33" s="165"/>
    </row>
    <row r="34" spans="1:22" s="22" customFormat="1" ht="54.75" customHeight="1">
      <c r="A34" s="119"/>
      <c r="B34" s="128"/>
      <c r="C34" s="123"/>
      <c r="D34" s="123"/>
      <c r="E34" s="129"/>
      <c r="F34" s="129"/>
      <c r="G34" s="123"/>
      <c r="H34" s="123"/>
      <c r="I34" s="123"/>
      <c r="J34" s="178"/>
      <c r="K34" s="167"/>
      <c r="L34" s="147"/>
      <c r="M34" s="177"/>
      <c r="N34" s="124"/>
      <c r="O34" s="31" t="s">
        <v>461</v>
      </c>
      <c r="P34" s="24" t="s">
        <v>248</v>
      </c>
      <c r="Q34" s="24" t="s">
        <v>388</v>
      </c>
      <c r="R34" s="124"/>
      <c r="S34" s="124"/>
      <c r="T34" s="124"/>
      <c r="U34" s="125"/>
      <c r="V34" s="165"/>
    </row>
    <row r="35" spans="1:22" s="22" customFormat="1" ht="48" customHeight="1">
      <c r="A35" s="119"/>
      <c r="B35" s="128"/>
      <c r="C35" s="123"/>
      <c r="D35" s="123"/>
      <c r="E35" s="129"/>
      <c r="F35" s="129"/>
      <c r="G35" s="123"/>
      <c r="H35" s="123"/>
      <c r="I35" s="123"/>
      <c r="J35" s="178"/>
      <c r="K35" s="167"/>
      <c r="L35" s="147"/>
      <c r="M35" s="177"/>
      <c r="N35" s="124"/>
      <c r="O35" s="31" t="s">
        <v>385</v>
      </c>
      <c r="P35" s="24" t="s">
        <v>113</v>
      </c>
      <c r="Q35" s="96" t="s">
        <v>389</v>
      </c>
      <c r="R35" s="124"/>
      <c r="S35" s="124"/>
      <c r="T35" s="124"/>
      <c r="U35" s="125"/>
      <c r="V35" s="165"/>
    </row>
    <row r="36" spans="1:22" s="22" customFormat="1" ht="51.75" customHeight="1">
      <c r="A36" s="119" t="s">
        <v>36</v>
      </c>
      <c r="B36" s="120" t="s">
        <v>37</v>
      </c>
      <c r="C36" s="121" t="s">
        <v>44</v>
      </c>
      <c r="D36" s="122" t="s">
        <v>154</v>
      </c>
      <c r="E36" s="129">
        <v>1</v>
      </c>
      <c r="F36" s="129">
        <v>1</v>
      </c>
      <c r="G36" s="127" t="s">
        <v>56</v>
      </c>
      <c r="H36" s="127" t="s">
        <v>61</v>
      </c>
      <c r="I36" s="127" t="s">
        <v>62</v>
      </c>
      <c r="J36" s="129">
        <v>0.85</v>
      </c>
      <c r="K36" s="149">
        <v>0.95</v>
      </c>
      <c r="L36" s="147">
        <v>2020630010010</v>
      </c>
      <c r="M36" s="124" t="s">
        <v>111</v>
      </c>
      <c r="N36" s="124" t="s">
        <v>132</v>
      </c>
      <c r="O36" s="82" t="s">
        <v>463</v>
      </c>
      <c r="P36" s="24" t="s">
        <v>249</v>
      </c>
      <c r="Q36" s="96" t="s">
        <v>467</v>
      </c>
      <c r="R36" s="124" t="s">
        <v>61</v>
      </c>
      <c r="S36" s="124" t="s">
        <v>348</v>
      </c>
      <c r="T36" s="124" t="s">
        <v>312</v>
      </c>
      <c r="U36" s="125">
        <v>100994000</v>
      </c>
      <c r="V36" s="165" t="s">
        <v>126</v>
      </c>
    </row>
    <row r="37" spans="1:22" s="22" customFormat="1" ht="55.5" customHeight="1">
      <c r="A37" s="119"/>
      <c r="B37" s="120"/>
      <c r="C37" s="121"/>
      <c r="D37" s="122"/>
      <c r="E37" s="129"/>
      <c r="F37" s="129"/>
      <c r="G37" s="127"/>
      <c r="H37" s="127"/>
      <c r="I37" s="127"/>
      <c r="J37" s="129"/>
      <c r="K37" s="149"/>
      <c r="L37" s="147"/>
      <c r="M37" s="124"/>
      <c r="N37" s="124"/>
      <c r="O37" s="82" t="s">
        <v>176</v>
      </c>
      <c r="P37" s="24" t="s">
        <v>210</v>
      </c>
      <c r="Q37" s="96" t="s">
        <v>468</v>
      </c>
      <c r="R37" s="124"/>
      <c r="S37" s="124"/>
      <c r="T37" s="124"/>
      <c r="U37" s="125"/>
      <c r="V37" s="165"/>
    </row>
    <row r="38" spans="1:22" s="22" customFormat="1" ht="54" customHeight="1">
      <c r="A38" s="119"/>
      <c r="B38" s="120"/>
      <c r="C38" s="121"/>
      <c r="D38" s="122"/>
      <c r="E38" s="129"/>
      <c r="F38" s="129"/>
      <c r="G38" s="127"/>
      <c r="H38" s="127"/>
      <c r="I38" s="127"/>
      <c r="J38" s="129"/>
      <c r="K38" s="149"/>
      <c r="L38" s="147"/>
      <c r="M38" s="124"/>
      <c r="N38" s="124"/>
      <c r="O38" s="82" t="s">
        <v>297</v>
      </c>
      <c r="P38" s="24" t="s">
        <v>250</v>
      </c>
      <c r="Q38" s="24" t="s">
        <v>239</v>
      </c>
      <c r="R38" s="124"/>
      <c r="S38" s="124"/>
      <c r="T38" s="124"/>
      <c r="U38" s="125"/>
      <c r="V38" s="165"/>
    </row>
    <row r="39" spans="1:22" s="22" customFormat="1" ht="55.5" customHeight="1">
      <c r="A39" s="119"/>
      <c r="B39" s="120"/>
      <c r="C39" s="121"/>
      <c r="D39" s="122"/>
      <c r="E39" s="129"/>
      <c r="F39" s="129"/>
      <c r="G39" s="127"/>
      <c r="H39" s="127"/>
      <c r="I39" s="127"/>
      <c r="J39" s="129"/>
      <c r="K39" s="149"/>
      <c r="L39" s="147"/>
      <c r="M39" s="124"/>
      <c r="N39" s="124"/>
      <c r="O39" s="82" t="s">
        <v>464</v>
      </c>
      <c r="P39" s="24" t="s">
        <v>251</v>
      </c>
      <c r="Q39" s="24" t="s">
        <v>392</v>
      </c>
      <c r="R39" s="124"/>
      <c r="S39" s="124"/>
      <c r="T39" s="124"/>
      <c r="U39" s="125"/>
      <c r="V39" s="165"/>
    </row>
    <row r="40" spans="1:22" s="22" customFormat="1" ht="55.5" customHeight="1">
      <c r="A40" s="119"/>
      <c r="B40" s="120"/>
      <c r="C40" s="121"/>
      <c r="D40" s="122"/>
      <c r="E40" s="129"/>
      <c r="F40" s="129"/>
      <c r="G40" s="127"/>
      <c r="H40" s="127"/>
      <c r="I40" s="127"/>
      <c r="J40" s="129"/>
      <c r="K40" s="149"/>
      <c r="L40" s="147"/>
      <c r="M40" s="124"/>
      <c r="N40" s="124"/>
      <c r="O40" s="82" t="s">
        <v>256</v>
      </c>
      <c r="P40" s="24" t="s">
        <v>255</v>
      </c>
      <c r="Q40" s="96" t="s">
        <v>469</v>
      </c>
      <c r="R40" s="124"/>
      <c r="S40" s="124"/>
      <c r="T40" s="124"/>
      <c r="U40" s="125"/>
      <c r="V40" s="165"/>
    </row>
    <row r="41" spans="1:22" s="22" customFormat="1" ht="57.75" customHeight="1">
      <c r="A41" s="119"/>
      <c r="B41" s="120"/>
      <c r="C41" s="121"/>
      <c r="D41" s="122"/>
      <c r="E41" s="129"/>
      <c r="F41" s="129"/>
      <c r="G41" s="127"/>
      <c r="H41" s="127"/>
      <c r="I41" s="127"/>
      <c r="J41" s="129"/>
      <c r="K41" s="149"/>
      <c r="L41" s="147"/>
      <c r="M41" s="124"/>
      <c r="N41" s="124"/>
      <c r="O41" s="82" t="s">
        <v>253</v>
      </c>
      <c r="P41" s="24" t="s">
        <v>178</v>
      </c>
      <c r="Q41" s="96" t="s">
        <v>254</v>
      </c>
      <c r="R41" s="124"/>
      <c r="S41" s="124"/>
      <c r="T41" s="124"/>
      <c r="U41" s="125"/>
      <c r="V41" s="165"/>
    </row>
    <row r="42" spans="1:22" s="22" customFormat="1" ht="93" customHeight="1">
      <c r="A42" s="112" t="s">
        <v>36</v>
      </c>
      <c r="B42" s="109" t="s">
        <v>37</v>
      </c>
      <c r="C42" s="93" t="s">
        <v>44</v>
      </c>
      <c r="D42" s="21" t="s">
        <v>154</v>
      </c>
      <c r="E42" s="87" t="s">
        <v>53</v>
      </c>
      <c r="F42" s="92">
        <v>1</v>
      </c>
      <c r="G42" s="89" t="s">
        <v>88</v>
      </c>
      <c r="H42" s="89" t="s">
        <v>89</v>
      </c>
      <c r="I42" s="89" t="s">
        <v>90</v>
      </c>
      <c r="J42" s="92" t="s">
        <v>41</v>
      </c>
      <c r="K42" s="90">
        <v>1</v>
      </c>
      <c r="L42" s="147"/>
      <c r="M42" s="124"/>
      <c r="N42" s="124"/>
      <c r="O42" s="82" t="s">
        <v>462</v>
      </c>
      <c r="P42" s="24" t="s">
        <v>252</v>
      </c>
      <c r="Q42" s="24" t="s">
        <v>390</v>
      </c>
      <c r="R42" s="83" t="s">
        <v>336</v>
      </c>
      <c r="S42" s="31" t="s">
        <v>347</v>
      </c>
      <c r="T42" s="124"/>
      <c r="U42" s="32">
        <v>372500</v>
      </c>
      <c r="V42" s="165"/>
    </row>
    <row r="43" spans="1:22" s="22" customFormat="1" ht="78" customHeight="1">
      <c r="A43" s="112" t="s">
        <v>36</v>
      </c>
      <c r="B43" s="109" t="s">
        <v>37</v>
      </c>
      <c r="C43" s="87" t="s">
        <v>45</v>
      </c>
      <c r="D43" s="21" t="s">
        <v>152</v>
      </c>
      <c r="E43" s="92">
        <v>0.8</v>
      </c>
      <c r="F43" s="92">
        <v>0.2</v>
      </c>
      <c r="G43" s="89" t="s">
        <v>74</v>
      </c>
      <c r="H43" s="89" t="s">
        <v>75</v>
      </c>
      <c r="I43" s="89" t="s">
        <v>147</v>
      </c>
      <c r="J43" s="87">
        <v>3</v>
      </c>
      <c r="K43" s="94">
        <v>17</v>
      </c>
      <c r="L43" s="147"/>
      <c r="M43" s="124"/>
      <c r="N43" s="124"/>
      <c r="O43" s="82" t="s">
        <v>393</v>
      </c>
      <c r="P43" s="24" t="s">
        <v>257</v>
      </c>
      <c r="Q43" s="24" t="s">
        <v>391</v>
      </c>
      <c r="R43" s="83" t="s">
        <v>333</v>
      </c>
      <c r="S43" s="103" t="s">
        <v>349</v>
      </c>
      <c r="T43" s="124"/>
      <c r="U43" s="32">
        <v>10000000</v>
      </c>
      <c r="V43" s="165"/>
    </row>
    <row r="44" spans="1:22" s="22" customFormat="1" ht="105" customHeight="1">
      <c r="A44" s="112" t="s">
        <v>36</v>
      </c>
      <c r="B44" s="109" t="s">
        <v>37</v>
      </c>
      <c r="C44" s="87" t="s">
        <v>45</v>
      </c>
      <c r="D44" s="21" t="s">
        <v>152</v>
      </c>
      <c r="E44" s="92">
        <v>1</v>
      </c>
      <c r="F44" s="92">
        <v>1</v>
      </c>
      <c r="G44" s="89" t="s">
        <v>56</v>
      </c>
      <c r="H44" s="89" t="s">
        <v>65</v>
      </c>
      <c r="I44" s="89" t="s">
        <v>66</v>
      </c>
      <c r="J44" s="87">
        <v>0</v>
      </c>
      <c r="K44" s="94">
        <v>1</v>
      </c>
      <c r="L44" s="147">
        <v>2020630010011</v>
      </c>
      <c r="M44" s="124" t="s">
        <v>125</v>
      </c>
      <c r="N44" s="124" t="s">
        <v>133</v>
      </c>
      <c r="O44" s="99" t="s">
        <v>394</v>
      </c>
      <c r="P44" s="24" t="s">
        <v>257</v>
      </c>
      <c r="Q44" s="24" t="s">
        <v>398</v>
      </c>
      <c r="R44" s="83" t="s">
        <v>338</v>
      </c>
      <c r="S44" s="67" t="s">
        <v>380</v>
      </c>
      <c r="T44" s="124" t="s">
        <v>313</v>
      </c>
      <c r="U44" s="32">
        <v>47000000</v>
      </c>
      <c r="V44" s="165" t="s">
        <v>126</v>
      </c>
    </row>
    <row r="45" spans="1:22" s="22" customFormat="1" ht="69" customHeight="1">
      <c r="A45" s="112" t="s">
        <v>36</v>
      </c>
      <c r="B45" s="109" t="s">
        <v>37</v>
      </c>
      <c r="C45" s="93" t="s">
        <v>44</v>
      </c>
      <c r="D45" s="21" t="s">
        <v>154</v>
      </c>
      <c r="E45" s="87" t="s">
        <v>53</v>
      </c>
      <c r="F45" s="92">
        <v>1</v>
      </c>
      <c r="G45" s="89" t="s">
        <v>88</v>
      </c>
      <c r="H45" s="89" t="s">
        <v>91</v>
      </c>
      <c r="I45" s="89" t="s">
        <v>92</v>
      </c>
      <c r="J45" s="92" t="s">
        <v>41</v>
      </c>
      <c r="K45" s="94">
        <v>7</v>
      </c>
      <c r="L45" s="147"/>
      <c r="M45" s="124"/>
      <c r="N45" s="124"/>
      <c r="O45" s="99" t="s">
        <v>215</v>
      </c>
      <c r="P45" s="24" t="s">
        <v>115</v>
      </c>
      <c r="Q45" s="104" t="s">
        <v>217</v>
      </c>
      <c r="R45" s="83" t="s">
        <v>339</v>
      </c>
      <c r="S45" s="102" t="s">
        <v>350</v>
      </c>
      <c r="T45" s="124"/>
      <c r="U45" s="32">
        <v>46000000</v>
      </c>
      <c r="V45" s="165"/>
    </row>
    <row r="46" spans="1:22" s="22" customFormat="1" ht="58.5" customHeight="1">
      <c r="A46" s="112" t="s">
        <v>36</v>
      </c>
      <c r="B46" s="109" t="s">
        <v>37</v>
      </c>
      <c r="C46" s="93" t="s">
        <v>44</v>
      </c>
      <c r="D46" s="21" t="s">
        <v>154</v>
      </c>
      <c r="E46" s="87" t="s">
        <v>53</v>
      </c>
      <c r="F46" s="92">
        <v>1</v>
      </c>
      <c r="G46" s="89" t="s">
        <v>88</v>
      </c>
      <c r="H46" s="89" t="s">
        <v>93</v>
      </c>
      <c r="I46" s="89" t="s">
        <v>94</v>
      </c>
      <c r="J46" s="92" t="s">
        <v>41</v>
      </c>
      <c r="K46" s="94">
        <v>7</v>
      </c>
      <c r="L46" s="147"/>
      <c r="M46" s="124"/>
      <c r="N46" s="124"/>
      <c r="O46" s="31" t="s">
        <v>216</v>
      </c>
      <c r="P46" s="24" t="s">
        <v>115</v>
      </c>
      <c r="Q46" s="104" t="s">
        <v>217</v>
      </c>
      <c r="R46" s="67" t="s">
        <v>93</v>
      </c>
      <c r="S46" s="102" t="s">
        <v>353</v>
      </c>
      <c r="T46" s="124"/>
      <c r="U46" s="32">
        <v>4000000</v>
      </c>
      <c r="V46" s="165"/>
    </row>
    <row r="47" spans="1:22" s="22" customFormat="1" ht="67.5" customHeight="1">
      <c r="A47" s="112" t="s">
        <v>36</v>
      </c>
      <c r="B47" s="88" t="s">
        <v>37</v>
      </c>
      <c r="C47" s="87" t="s">
        <v>45</v>
      </c>
      <c r="D47" s="87" t="s">
        <v>152</v>
      </c>
      <c r="E47" s="92">
        <v>0.8</v>
      </c>
      <c r="F47" s="92">
        <v>0.2</v>
      </c>
      <c r="G47" s="87" t="s">
        <v>74</v>
      </c>
      <c r="H47" s="87" t="s">
        <v>75</v>
      </c>
      <c r="I47" s="87" t="s">
        <v>147</v>
      </c>
      <c r="J47" s="87">
        <v>3</v>
      </c>
      <c r="K47" s="94">
        <v>17</v>
      </c>
      <c r="L47" s="147"/>
      <c r="M47" s="124"/>
      <c r="N47" s="124"/>
      <c r="O47" s="31" t="s">
        <v>395</v>
      </c>
      <c r="P47" s="24" t="s">
        <v>257</v>
      </c>
      <c r="Q47" s="24" t="s">
        <v>398</v>
      </c>
      <c r="R47" s="67" t="s">
        <v>75</v>
      </c>
      <c r="S47" s="67" t="s">
        <v>351</v>
      </c>
      <c r="T47" s="124"/>
      <c r="U47" s="32">
        <v>3452500</v>
      </c>
      <c r="V47" s="165"/>
    </row>
    <row r="48" spans="1:22" s="22" customFormat="1" ht="63" customHeight="1">
      <c r="A48" s="112" t="s">
        <v>36</v>
      </c>
      <c r="B48" s="109" t="s">
        <v>37</v>
      </c>
      <c r="C48" s="87" t="s">
        <v>38</v>
      </c>
      <c r="D48" s="20" t="s">
        <v>42</v>
      </c>
      <c r="E48" s="92">
        <v>1</v>
      </c>
      <c r="F48" s="92">
        <v>1</v>
      </c>
      <c r="G48" s="87" t="s">
        <v>56</v>
      </c>
      <c r="H48" s="89" t="s">
        <v>59</v>
      </c>
      <c r="I48" s="89" t="s">
        <v>151</v>
      </c>
      <c r="J48" s="92" t="s">
        <v>41</v>
      </c>
      <c r="K48" s="90">
        <v>0.8</v>
      </c>
      <c r="L48" s="147"/>
      <c r="M48" s="124"/>
      <c r="N48" s="124"/>
      <c r="O48" s="31" t="s">
        <v>396</v>
      </c>
      <c r="P48" s="24" t="s">
        <v>131</v>
      </c>
      <c r="Q48" s="24" t="s">
        <v>258</v>
      </c>
      <c r="R48" s="67" t="s">
        <v>59</v>
      </c>
      <c r="S48" s="102" t="s">
        <v>354</v>
      </c>
      <c r="T48" s="124"/>
      <c r="U48" s="32">
        <v>31000000</v>
      </c>
      <c r="V48" s="165"/>
    </row>
    <row r="49" spans="1:22" s="22" customFormat="1" ht="54.75" customHeight="1">
      <c r="A49" s="119" t="s">
        <v>36</v>
      </c>
      <c r="B49" s="128" t="s">
        <v>37</v>
      </c>
      <c r="C49" s="123" t="s">
        <v>45</v>
      </c>
      <c r="D49" s="123" t="s">
        <v>152</v>
      </c>
      <c r="E49" s="129">
        <v>1</v>
      </c>
      <c r="F49" s="129">
        <v>1</v>
      </c>
      <c r="G49" s="123" t="s">
        <v>56</v>
      </c>
      <c r="H49" s="123" t="s">
        <v>153</v>
      </c>
      <c r="I49" s="123" t="s">
        <v>60</v>
      </c>
      <c r="J49" s="129" t="s">
        <v>41</v>
      </c>
      <c r="K49" s="149">
        <v>1</v>
      </c>
      <c r="L49" s="147"/>
      <c r="M49" s="124"/>
      <c r="N49" s="124"/>
      <c r="O49" s="31" t="s">
        <v>397</v>
      </c>
      <c r="P49" s="24" t="s">
        <v>131</v>
      </c>
      <c r="Q49" s="79">
        <v>1</v>
      </c>
      <c r="R49" s="185" t="s">
        <v>75</v>
      </c>
      <c r="S49" s="185" t="s">
        <v>352</v>
      </c>
      <c r="T49" s="124"/>
      <c r="U49" s="125">
        <v>9064000</v>
      </c>
      <c r="V49" s="165"/>
    </row>
    <row r="50" spans="1:22" s="22" customFormat="1" ht="54.75" customHeight="1">
      <c r="A50" s="119"/>
      <c r="B50" s="128"/>
      <c r="C50" s="123"/>
      <c r="D50" s="123"/>
      <c r="E50" s="129"/>
      <c r="F50" s="129"/>
      <c r="G50" s="123"/>
      <c r="H50" s="123"/>
      <c r="I50" s="123"/>
      <c r="J50" s="129"/>
      <c r="K50" s="149"/>
      <c r="L50" s="147"/>
      <c r="M50" s="124"/>
      <c r="N50" s="124"/>
      <c r="O50" s="31" t="s">
        <v>224</v>
      </c>
      <c r="P50" s="24" t="s">
        <v>217</v>
      </c>
      <c r="Q50" s="24" t="s">
        <v>218</v>
      </c>
      <c r="R50" s="185"/>
      <c r="S50" s="185"/>
      <c r="T50" s="124"/>
      <c r="U50" s="125"/>
      <c r="V50" s="165"/>
    </row>
    <row r="51" spans="1:22" s="22" customFormat="1" ht="54.75" customHeight="1">
      <c r="A51" s="119"/>
      <c r="B51" s="128"/>
      <c r="C51" s="123"/>
      <c r="D51" s="123"/>
      <c r="E51" s="129"/>
      <c r="F51" s="129"/>
      <c r="G51" s="123"/>
      <c r="H51" s="123"/>
      <c r="I51" s="123"/>
      <c r="J51" s="129"/>
      <c r="K51" s="149"/>
      <c r="L51" s="147"/>
      <c r="M51" s="124"/>
      <c r="N51" s="124"/>
      <c r="O51" s="31" t="s">
        <v>399</v>
      </c>
      <c r="P51" s="24" t="s">
        <v>401</v>
      </c>
      <c r="Q51" s="24" t="s">
        <v>400</v>
      </c>
      <c r="R51" s="185"/>
      <c r="S51" s="185"/>
      <c r="T51" s="124"/>
      <c r="U51" s="125"/>
      <c r="V51" s="165"/>
    </row>
    <row r="52" spans="1:22" s="22" customFormat="1" ht="64.5" customHeight="1">
      <c r="A52" s="119" t="s">
        <v>36</v>
      </c>
      <c r="B52" s="120" t="s">
        <v>37</v>
      </c>
      <c r="C52" s="123" t="s">
        <v>45</v>
      </c>
      <c r="D52" s="123" t="s">
        <v>152</v>
      </c>
      <c r="E52" s="129">
        <v>1</v>
      </c>
      <c r="F52" s="129">
        <v>1</v>
      </c>
      <c r="G52" s="127" t="s">
        <v>56</v>
      </c>
      <c r="H52" s="127" t="s">
        <v>67</v>
      </c>
      <c r="I52" s="127" t="s">
        <v>68</v>
      </c>
      <c r="J52" s="129">
        <v>0.3</v>
      </c>
      <c r="K52" s="149">
        <v>0.8</v>
      </c>
      <c r="L52" s="148" t="s">
        <v>314</v>
      </c>
      <c r="M52" s="124" t="s">
        <v>135</v>
      </c>
      <c r="N52" s="124" t="s">
        <v>142</v>
      </c>
      <c r="O52" s="82" t="s">
        <v>299</v>
      </c>
      <c r="P52" s="24" t="s">
        <v>113</v>
      </c>
      <c r="Q52" s="24" t="s">
        <v>402</v>
      </c>
      <c r="R52" s="124" t="s">
        <v>67</v>
      </c>
      <c r="S52" s="124" t="s">
        <v>356</v>
      </c>
      <c r="T52" s="124" t="s">
        <v>312</v>
      </c>
      <c r="U52" s="125">
        <v>8200000</v>
      </c>
      <c r="V52" s="165" t="s">
        <v>126</v>
      </c>
    </row>
    <row r="53" spans="1:22" s="22" customFormat="1" ht="39" customHeight="1">
      <c r="A53" s="119"/>
      <c r="B53" s="120"/>
      <c r="C53" s="123"/>
      <c r="D53" s="123"/>
      <c r="E53" s="129"/>
      <c r="F53" s="129"/>
      <c r="G53" s="127"/>
      <c r="H53" s="127"/>
      <c r="I53" s="127"/>
      <c r="J53" s="129"/>
      <c r="K53" s="149"/>
      <c r="L53" s="148"/>
      <c r="M53" s="124"/>
      <c r="N53" s="124"/>
      <c r="O53" s="82" t="s">
        <v>298</v>
      </c>
      <c r="P53" s="24" t="s">
        <v>193</v>
      </c>
      <c r="Q53" s="87" t="s">
        <v>218</v>
      </c>
      <c r="R53" s="124"/>
      <c r="S53" s="124"/>
      <c r="T53" s="124"/>
      <c r="U53" s="125"/>
      <c r="V53" s="165"/>
    </row>
    <row r="54" spans="1:22" s="22" customFormat="1" ht="39" customHeight="1">
      <c r="A54" s="119"/>
      <c r="B54" s="120"/>
      <c r="C54" s="123"/>
      <c r="D54" s="123"/>
      <c r="E54" s="129"/>
      <c r="F54" s="129"/>
      <c r="G54" s="127"/>
      <c r="H54" s="127"/>
      <c r="I54" s="127"/>
      <c r="J54" s="129"/>
      <c r="K54" s="149"/>
      <c r="L54" s="148"/>
      <c r="M54" s="124"/>
      <c r="N54" s="124"/>
      <c r="O54" s="82" t="s">
        <v>179</v>
      </c>
      <c r="P54" s="24" t="s">
        <v>259</v>
      </c>
      <c r="Q54" s="24" t="s">
        <v>219</v>
      </c>
      <c r="R54" s="124"/>
      <c r="S54" s="124"/>
      <c r="T54" s="124"/>
      <c r="U54" s="125"/>
      <c r="V54" s="165"/>
    </row>
    <row r="55" spans="1:22" s="22" customFormat="1" ht="39" customHeight="1">
      <c r="A55" s="119"/>
      <c r="B55" s="120"/>
      <c r="C55" s="123"/>
      <c r="D55" s="123"/>
      <c r="E55" s="129"/>
      <c r="F55" s="129"/>
      <c r="G55" s="127"/>
      <c r="H55" s="127"/>
      <c r="I55" s="127"/>
      <c r="J55" s="129"/>
      <c r="K55" s="149"/>
      <c r="L55" s="148"/>
      <c r="M55" s="124"/>
      <c r="N55" s="124"/>
      <c r="O55" s="82" t="s">
        <v>213</v>
      </c>
      <c r="P55" s="24" t="s">
        <v>260</v>
      </c>
      <c r="Q55" s="24" t="s">
        <v>403</v>
      </c>
      <c r="R55" s="124"/>
      <c r="S55" s="124"/>
      <c r="T55" s="124"/>
      <c r="U55" s="125"/>
      <c r="V55" s="165"/>
    </row>
    <row r="56" spans="1:22" s="22" customFormat="1" ht="39" customHeight="1">
      <c r="A56" s="119"/>
      <c r="B56" s="120"/>
      <c r="C56" s="123"/>
      <c r="D56" s="123"/>
      <c r="E56" s="129"/>
      <c r="F56" s="129"/>
      <c r="G56" s="127"/>
      <c r="H56" s="127"/>
      <c r="I56" s="127"/>
      <c r="J56" s="129"/>
      <c r="K56" s="149"/>
      <c r="L56" s="148"/>
      <c r="M56" s="124"/>
      <c r="N56" s="124"/>
      <c r="O56" s="82" t="s">
        <v>220</v>
      </c>
      <c r="P56" s="24" t="s">
        <v>261</v>
      </c>
      <c r="Q56" s="24" t="s">
        <v>240</v>
      </c>
      <c r="R56" s="124"/>
      <c r="S56" s="124"/>
      <c r="T56" s="124"/>
      <c r="U56" s="125"/>
      <c r="V56" s="165"/>
    </row>
    <row r="57" spans="1:22" s="22" customFormat="1" ht="39" customHeight="1">
      <c r="A57" s="119"/>
      <c r="B57" s="120"/>
      <c r="C57" s="123"/>
      <c r="D57" s="123"/>
      <c r="E57" s="129"/>
      <c r="F57" s="129"/>
      <c r="G57" s="127"/>
      <c r="H57" s="127"/>
      <c r="I57" s="127"/>
      <c r="J57" s="129"/>
      <c r="K57" s="149"/>
      <c r="L57" s="148"/>
      <c r="M57" s="124"/>
      <c r="N57" s="124"/>
      <c r="O57" s="82" t="s">
        <v>221</v>
      </c>
      <c r="P57" s="24" t="s">
        <v>262</v>
      </c>
      <c r="Q57" s="24" t="s">
        <v>241</v>
      </c>
      <c r="R57" s="124"/>
      <c r="S57" s="124"/>
      <c r="T57" s="124"/>
      <c r="U57" s="125"/>
      <c r="V57" s="165"/>
    </row>
    <row r="58" spans="1:22" s="22" customFormat="1" ht="39" customHeight="1">
      <c r="A58" s="119"/>
      <c r="B58" s="120"/>
      <c r="C58" s="123"/>
      <c r="D58" s="123"/>
      <c r="E58" s="129"/>
      <c r="F58" s="129"/>
      <c r="G58" s="127"/>
      <c r="H58" s="127"/>
      <c r="I58" s="127"/>
      <c r="J58" s="129"/>
      <c r="K58" s="149"/>
      <c r="L58" s="148"/>
      <c r="M58" s="124"/>
      <c r="N58" s="124"/>
      <c r="O58" s="82" t="s">
        <v>180</v>
      </c>
      <c r="P58" s="24" t="s">
        <v>263</v>
      </c>
      <c r="Q58" s="24" t="s">
        <v>300</v>
      </c>
      <c r="R58" s="124"/>
      <c r="S58" s="124"/>
      <c r="T58" s="124"/>
      <c r="U58" s="125"/>
      <c r="V58" s="165"/>
    </row>
    <row r="59" spans="1:22" s="22" customFormat="1" ht="47.25" customHeight="1">
      <c r="A59" s="119"/>
      <c r="B59" s="120"/>
      <c r="C59" s="123"/>
      <c r="D59" s="123"/>
      <c r="E59" s="129"/>
      <c r="F59" s="129"/>
      <c r="G59" s="127"/>
      <c r="H59" s="127"/>
      <c r="I59" s="127"/>
      <c r="J59" s="129"/>
      <c r="K59" s="149"/>
      <c r="L59" s="148"/>
      <c r="M59" s="124"/>
      <c r="N59" s="124"/>
      <c r="O59" s="82" t="s">
        <v>222</v>
      </c>
      <c r="P59" s="24" t="s">
        <v>264</v>
      </c>
      <c r="Q59" s="24" t="s">
        <v>233</v>
      </c>
      <c r="R59" s="124"/>
      <c r="S59" s="124"/>
      <c r="T59" s="124"/>
      <c r="U59" s="125"/>
      <c r="V59" s="165"/>
    </row>
    <row r="60" spans="1:22" s="22" customFormat="1" ht="39" customHeight="1">
      <c r="A60" s="119"/>
      <c r="B60" s="120"/>
      <c r="C60" s="123"/>
      <c r="D60" s="123"/>
      <c r="E60" s="129"/>
      <c r="F60" s="129"/>
      <c r="G60" s="127"/>
      <c r="H60" s="127"/>
      <c r="I60" s="127"/>
      <c r="J60" s="129"/>
      <c r="K60" s="149"/>
      <c r="L60" s="148"/>
      <c r="M60" s="124"/>
      <c r="N60" s="124"/>
      <c r="O60" s="82" t="s">
        <v>181</v>
      </c>
      <c r="P60" s="24" t="s">
        <v>182</v>
      </c>
      <c r="Q60" s="24" t="s">
        <v>183</v>
      </c>
      <c r="R60" s="124"/>
      <c r="S60" s="124"/>
      <c r="T60" s="124"/>
      <c r="U60" s="125"/>
      <c r="V60" s="165"/>
    </row>
    <row r="61" spans="1:22" s="22" customFormat="1" ht="48" customHeight="1">
      <c r="A61" s="119"/>
      <c r="B61" s="120"/>
      <c r="C61" s="123"/>
      <c r="D61" s="123"/>
      <c r="E61" s="129"/>
      <c r="F61" s="129"/>
      <c r="G61" s="127"/>
      <c r="H61" s="127"/>
      <c r="I61" s="127"/>
      <c r="J61" s="129"/>
      <c r="K61" s="149"/>
      <c r="L61" s="148"/>
      <c r="M61" s="124"/>
      <c r="N61" s="124"/>
      <c r="O61" s="82" t="s">
        <v>323</v>
      </c>
      <c r="P61" s="24" t="s">
        <v>265</v>
      </c>
      <c r="Q61" s="24" t="s">
        <v>404</v>
      </c>
      <c r="R61" s="124"/>
      <c r="S61" s="124"/>
      <c r="T61" s="124"/>
      <c r="U61" s="125"/>
      <c r="V61" s="165"/>
    </row>
    <row r="62" spans="1:22" s="22" customFormat="1" ht="48" customHeight="1">
      <c r="A62" s="119"/>
      <c r="B62" s="120"/>
      <c r="C62" s="123"/>
      <c r="D62" s="123"/>
      <c r="E62" s="129"/>
      <c r="F62" s="129"/>
      <c r="G62" s="127"/>
      <c r="H62" s="127"/>
      <c r="I62" s="127"/>
      <c r="J62" s="129"/>
      <c r="K62" s="149"/>
      <c r="L62" s="148"/>
      <c r="M62" s="124"/>
      <c r="N62" s="124"/>
      <c r="O62" s="82" t="s">
        <v>184</v>
      </c>
      <c r="P62" s="24" t="s">
        <v>266</v>
      </c>
      <c r="Q62" s="24" t="s">
        <v>223</v>
      </c>
      <c r="R62" s="124"/>
      <c r="S62" s="124"/>
      <c r="T62" s="124"/>
      <c r="U62" s="125"/>
      <c r="V62" s="165"/>
    </row>
    <row r="63" spans="1:22" s="22" customFormat="1" ht="48" customHeight="1">
      <c r="A63" s="119"/>
      <c r="B63" s="120"/>
      <c r="C63" s="123"/>
      <c r="D63" s="123"/>
      <c r="E63" s="129"/>
      <c r="F63" s="129"/>
      <c r="G63" s="127"/>
      <c r="H63" s="127"/>
      <c r="I63" s="127"/>
      <c r="J63" s="129"/>
      <c r="K63" s="149"/>
      <c r="L63" s="148"/>
      <c r="M63" s="124"/>
      <c r="N63" s="124"/>
      <c r="O63" s="82" t="s">
        <v>185</v>
      </c>
      <c r="P63" s="24" t="s">
        <v>267</v>
      </c>
      <c r="Q63" s="24" t="s">
        <v>470</v>
      </c>
      <c r="R63" s="124"/>
      <c r="S63" s="124"/>
      <c r="T63" s="124"/>
      <c r="U63" s="125"/>
      <c r="V63" s="165"/>
    </row>
    <row r="64" spans="1:22" s="22" customFormat="1" ht="48" customHeight="1">
      <c r="A64" s="119"/>
      <c r="B64" s="120"/>
      <c r="C64" s="123"/>
      <c r="D64" s="123"/>
      <c r="E64" s="129"/>
      <c r="F64" s="129"/>
      <c r="G64" s="127"/>
      <c r="H64" s="127"/>
      <c r="I64" s="127"/>
      <c r="J64" s="129"/>
      <c r="K64" s="149"/>
      <c r="L64" s="148"/>
      <c r="M64" s="124"/>
      <c r="N64" s="124"/>
      <c r="O64" s="82" t="s">
        <v>268</v>
      </c>
      <c r="P64" s="96" t="s">
        <v>269</v>
      </c>
      <c r="Q64" s="24" t="s">
        <v>405</v>
      </c>
      <c r="R64" s="124"/>
      <c r="S64" s="124"/>
      <c r="T64" s="124"/>
      <c r="U64" s="125"/>
      <c r="V64" s="165"/>
    </row>
    <row r="65" spans="1:22" s="22" customFormat="1" ht="62.25" customHeight="1">
      <c r="A65" s="112" t="s">
        <v>36</v>
      </c>
      <c r="B65" s="109" t="s">
        <v>37</v>
      </c>
      <c r="C65" s="87" t="s">
        <v>45</v>
      </c>
      <c r="D65" s="21" t="s">
        <v>152</v>
      </c>
      <c r="E65" s="92">
        <v>1</v>
      </c>
      <c r="F65" s="92">
        <v>1</v>
      </c>
      <c r="G65" s="89" t="s">
        <v>56</v>
      </c>
      <c r="H65" s="89" t="s">
        <v>63</v>
      </c>
      <c r="I65" s="89" t="s">
        <v>64</v>
      </c>
      <c r="J65" s="87">
        <v>0</v>
      </c>
      <c r="K65" s="94">
        <v>3</v>
      </c>
      <c r="L65" s="148"/>
      <c r="M65" s="124"/>
      <c r="N65" s="124"/>
      <c r="O65" s="31" t="s">
        <v>406</v>
      </c>
      <c r="P65" s="24" t="s">
        <v>257</v>
      </c>
      <c r="Q65" s="24" t="s">
        <v>391</v>
      </c>
      <c r="R65" s="24" t="s">
        <v>63</v>
      </c>
      <c r="S65" s="103" t="s">
        <v>356</v>
      </c>
      <c r="T65" s="124"/>
      <c r="U65" s="32">
        <f>2600000+372500</f>
        <v>2972500</v>
      </c>
      <c r="V65" s="165"/>
    </row>
    <row r="66" spans="1:22" s="22" customFormat="1" ht="54" customHeight="1">
      <c r="A66" s="112" t="s">
        <v>36</v>
      </c>
      <c r="B66" s="109" t="s">
        <v>37</v>
      </c>
      <c r="C66" s="87" t="s">
        <v>45</v>
      </c>
      <c r="D66" s="21" t="s">
        <v>152</v>
      </c>
      <c r="E66" s="92">
        <v>0.8</v>
      </c>
      <c r="F66" s="92">
        <v>0.2</v>
      </c>
      <c r="G66" s="89" t="s">
        <v>74</v>
      </c>
      <c r="H66" s="89" t="s">
        <v>75</v>
      </c>
      <c r="I66" s="87" t="s">
        <v>147</v>
      </c>
      <c r="J66" s="87">
        <v>3</v>
      </c>
      <c r="K66" s="94">
        <v>17</v>
      </c>
      <c r="L66" s="148"/>
      <c r="M66" s="124"/>
      <c r="N66" s="124"/>
      <c r="O66" s="31" t="s">
        <v>407</v>
      </c>
      <c r="P66" s="24" t="s">
        <v>257</v>
      </c>
      <c r="Q66" s="24" t="s">
        <v>391</v>
      </c>
      <c r="R66" s="83" t="s">
        <v>75</v>
      </c>
      <c r="S66" s="70" t="s">
        <v>355</v>
      </c>
      <c r="T66" s="124"/>
      <c r="U66" s="32">
        <v>98000000</v>
      </c>
      <c r="V66" s="165"/>
    </row>
    <row r="67" spans="1:22" s="22" customFormat="1" ht="93" customHeight="1">
      <c r="A67" s="112" t="s">
        <v>36</v>
      </c>
      <c r="B67" s="109" t="s">
        <v>37</v>
      </c>
      <c r="C67" s="87" t="s">
        <v>45</v>
      </c>
      <c r="D67" s="87" t="s">
        <v>152</v>
      </c>
      <c r="E67" s="92">
        <v>1</v>
      </c>
      <c r="F67" s="92">
        <v>1</v>
      </c>
      <c r="G67" s="89" t="s">
        <v>56</v>
      </c>
      <c r="H67" s="89" t="s">
        <v>69</v>
      </c>
      <c r="I67" s="89" t="s">
        <v>70</v>
      </c>
      <c r="J67" s="87">
        <v>4</v>
      </c>
      <c r="K67" s="94">
        <v>4</v>
      </c>
      <c r="L67" s="73">
        <v>2020630010020</v>
      </c>
      <c r="M67" s="24" t="s">
        <v>118</v>
      </c>
      <c r="N67" s="24" t="s">
        <v>128</v>
      </c>
      <c r="O67" s="82" t="s">
        <v>408</v>
      </c>
      <c r="P67" s="24" t="s">
        <v>115</v>
      </c>
      <c r="Q67" s="24" t="s">
        <v>189</v>
      </c>
      <c r="R67" s="24" t="s">
        <v>69</v>
      </c>
      <c r="S67" s="24" t="s">
        <v>357</v>
      </c>
      <c r="T67" s="24" t="s">
        <v>315</v>
      </c>
      <c r="U67" s="32">
        <v>370000000</v>
      </c>
      <c r="V67" s="72" t="s">
        <v>126</v>
      </c>
    </row>
    <row r="68" spans="1:22" s="22" customFormat="1" ht="60.75" customHeight="1">
      <c r="A68" s="119" t="s">
        <v>36</v>
      </c>
      <c r="B68" s="128" t="s">
        <v>37</v>
      </c>
      <c r="C68" s="123" t="s">
        <v>45</v>
      </c>
      <c r="D68" s="123" t="s">
        <v>152</v>
      </c>
      <c r="E68" s="129">
        <v>1</v>
      </c>
      <c r="F68" s="129">
        <v>1</v>
      </c>
      <c r="G68" s="123" t="s">
        <v>56</v>
      </c>
      <c r="H68" s="123" t="s">
        <v>143</v>
      </c>
      <c r="I68" s="123" t="s">
        <v>71</v>
      </c>
      <c r="J68" s="123">
        <v>4</v>
      </c>
      <c r="K68" s="166">
        <v>4</v>
      </c>
      <c r="L68" s="147">
        <v>2020630010013</v>
      </c>
      <c r="M68" s="124" t="s">
        <v>112</v>
      </c>
      <c r="N68" s="168" t="s">
        <v>144</v>
      </c>
      <c r="O68" s="31" t="s">
        <v>188</v>
      </c>
      <c r="P68" s="24" t="s">
        <v>115</v>
      </c>
      <c r="Q68" s="24" t="s">
        <v>225</v>
      </c>
      <c r="R68" s="124" t="s">
        <v>416</v>
      </c>
      <c r="S68" s="124" t="s">
        <v>358</v>
      </c>
      <c r="T68" s="124" t="s">
        <v>316</v>
      </c>
      <c r="U68" s="125">
        <v>21000000</v>
      </c>
      <c r="V68" s="165" t="s">
        <v>126</v>
      </c>
    </row>
    <row r="69" spans="1:22" s="22" customFormat="1" ht="54.75" customHeight="1">
      <c r="A69" s="119"/>
      <c r="B69" s="128"/>
      <c r="C69" s="123"/>
      <c r="D69" s="123"/>
      <c r="E69" s="129"/>
      <c r="F69" s="129"/>
      <c r="G69" s="123"/>
      <c r="H69" s="123"/>
      <c r="I69" s="123"/>
      <c r="J69" s="123"/>
      <c r="K69" s="166"/>
      <c r="L69" s="147"/>
      <c r="M69" s="124"/>
      <c r="N69" s="168"/>
      <c r="O69" s="31" t="s">
        <v>409</v>
      </c>
      <c r="P69" s="24" t="s">
        <v>186</v>
      </c>
      <c r="Q69" s="24" t="s">
        <v>242</v>
      </c>
      <c r="R69" s="124"/>
      <c r="S69" s="124"/>
      <c r="T69" s="124"/>
      <c r="U69" s="125"/>
      <c r="V69" s="165"/>
    </row>
    <row r="70" spans="1:22" s="22" customFormat="1" ht="54.75" customHeight="1">
      <c r="A70" s="119"/>
      <c r="B70" s="128"/>
      <c r="C70" s="123"/>
      <c r="D70" s="123"/>
      <c r="E70" s="129"/>
      <c r="F70" s="129"/>
      <c r="G70" s="123"/>
      <c r="H70" s="123"/>
      <c r="I70" s="123"/>
      <c r="J70" s="123"/>
      <c r="K70" s="166"/>
      <c r="L70" s="147"/>
      <c r="M70" s="124"/>
      <c r="N70" s="168"/>
      <c r="O70" s="31" t="s">
        <v>412</v>
      </c>
      <c r="P70" s="24" t="s">
        <v>413</v>
      </c>
      <c r="Q70" s="24" t="s">
        <v>414</v>
      </c>
      <c r="R70" s="124"/>
      <c r="S70" s="124"/>
      <c r="T70" s="124"/>
      <c r="U70" s="125"/>
      <c r="V70" s="165"/>
    </row>
    <row r="71" spans="1:22" s="1" customFormat="1" ht="66" customHeight="1">
      <c r="A71" s="119" t="s">
        <v>36</v>
      </c>
      <c r="B71" s="120" t="s">
        <v>37</v>
      </c>
      <c r="C71" s="123" t="s">
        <v>45</v>
      </c>
      <c r="D71" s="123" t="s">
        <v>152</v>
      </c>
      <c r="E71" s="123" t="s">
        <v>53</v>
      </c>
      <c r="F71" s="129">
        <v>1</v>
      </c>
      <c r="G71" s="127" t="s">
        <v>88</v>
      </c>
      <c r="H71" s="127" t="s">
        <v>105</v>
      </c>
      <c r="I71" s="127" t="s">
        <v>106</v>
      </c>
      <c r="J71" s="123">
        <v>0</v>
      </c>
      <c r="K71" s="166">
        <v>2</v>
      </c>
      <c r="L71" s="147"/>
      <c r="M71" s="124"/>
      <c r="N71" s="168"/>
      <c r="O71" s="31" t="s">
        <v>410</v>
      </c>
      <c r="P71" s="24" t="s">
        <v>257</v>
      </c>
      <c r="Q71" s="24" t="s">
        <v>398</v>
      </c>
      <c r="R71" s="124" t="s">
        <v>75</v>
      </c>
      <c r="S71" s="124" t="s">
        <v>362</v>
      </c>
      <c r="T71" s="124"/>
      <c r="U71" s="125">
        <v>5000000</v>
      </c>
      <c r="V71" s="165"/>
    </row>
    <row r="72" spans="1:22" s="1" customFormat="1" ht="69" customHeight="1">
      <c r="A72" s="119"/>
      <c r="B72" s="120"/>
      <c r="C72" s="123"/>
      <c r="D72" s="123"/>
      <c r="E72" s="123"/>
      <c r="F72" s="129"/>
      <c r="G72" s="127"/>
      <c r="H72" s="127"/>
      <c r="I72" s="127"/>
      <c r="J72" s="123"/>
      <c r="K72" s="166"/>
      <c r="L72" s="147"/>
      <c r="M72" s="124"/>
      <c r="N72" s="168"/>
      <c r="O72" s="31" t="s">
        <v>411</v>
      </c>
      <c r="P72" s="24" t="s">
        <v>272</v>
      </c>
      <c r="Q72" s="24" t="s">
        <v>415</v>
      </c>
      <c r="R72" s="124"/>
      <c r="S72" s="124"/>
      <c r="T72" s="124"/>
      <c r="U72" s="125"/>
      <c r="V72" s="165"/>
    </row>
    <row r="73" spans="1:22" s="22" customFormat="1" ht="79.5" customHeight="1">
      <c r="A73" s="119" t="s">
        <v>36</v>
      </c>
      <c r="B73" s="128" t="s">
        <v>37</v>
      </c>
      <c r="C73" s="123" t="s">
        <v>45</v>
      </c>
      <c r="D73" s="123" t="s">
        <v>152</v>
      </c>
      <c r="E73" s="129">
        <v>1</v>
      </c>
      <c r="F73" s="129">
        <v>1</v>
      </c>
      <c r="G73" s="123" t="s">
        <v>56</v>
      </c>
      <c r="H73" s="123" t="s">
        <v>145</v>
      </c>
      <c r="I73" s="123" t="s">
        <v>146</v>
      </c>
      <c r="J73" s="123">
        <v>0</v>
      </c>
      <c r="K73" s="166">
        <v>1</v>
      </c>
      <c r="L73" s="147">
        <v>2020630010009</v>
      </c>
      <c r="M73" s="124" t="s">
        <v>117</v>
      </c>
      <c r="N73" s="124" t="s">
        <v>134</v>
      </c>
      <c r="O73" s="21" t="s">
        <v>417</v>
      </c>
      <c r="P73" s="24" t="s">
        <v>257</v>
      </c>
      <c r="Q73" s="24" t="s">
        <v>391</v>
      </c>
      <c r="R73" s="124" t="s">
        <v>75</v>
      </c>
      <c r="S73" s="124" t="s">
        <v>360</v>
      </c>
      <c r="T73" s="124" t="s">
        <v>312</v>
      </c>
      <c r="U73" s="125">
        <v>13000000</v>
      </c>
      <c r="V73" s="165" t="s">
        <v>126</v>
      </c>
    </row>
    <row r="74" spans="1:22" s="22" customFormat="1" ht="69" customHeight="1">
      <c r="A74" s="119"/>
      <c r="B74" s="128"/>
      <c r="C74" s="123"/>
      <c r="D74" s="123"/>
      <c r="E74" s="129"/>
      <c r="F74" s="129"/>
      <c r="G74" s="123"/>
      <c r="H74" s="123"/>
      <c r="I74" s="123"/>
      <c r="J74" s="123"/>
      <c r="K74" s="166"/>
      <c r="L74" s="147"/>
      <c r="M74" s="124"/>
      <c r="N74" s="124"/>
      <c r="O74" s="21" t="s">
        <v>418</v>
      </c>
      <c r="P74" s="24" t="s">
        <v>273</v>
      </c>
      <c r="Q74" s="24" t="s">
        <v>422</v>
      </c>
      <c r="R74" s="124"/>
      <c r="S74" s="124"/>
      <c r="T74" s="124"/>
      <c r="U74" s="125"/>
      <c r="V74" s="165"/>
    </row>
    <row r="75" spans="1:22" s="22" customFormat="1" ht="69" customHeight="1">
      <c r="A75" s="112"/>
      <c r="B75" s="128"/>
      <c r="C75" s="123"/>
      <c r="D75" s="123"/>
      <c r="E75" s="129"/>
      <c r="F75" s="129"/>
      <c r="G75" s="123"/>
      <c r="H75" s="123"/>
      <c r="I75" s="123"/>
      <c r="J75" s="123"/>
      <c r="K75" s="166"/>
      <c r="L75" s="147"/>
      <c r="M75" s="124"/>
      <c r="N75" s="124"/>
      <c r="O75" s="21" t="s">
        <v>419</v>
      </c>
      <c r="P75" s="24" t="s">
        <v>413</v>
      </c>
      <c r="Q75" s="24" t="s">
        <v>423</v>
      </c>
      <c r="R75" s="124"/>
      <c r="S75" s="124"/>
      <c r="T75" s="124"/>
      <c r="U75" s="125"/>
      <c r="V75" s="165"/>
    </row>
    <row r="76" spans="1:22" s="22" customFormat="1" ht="73.5" customHeight="1">
      <c r="A76" s="119" t="s">
        <v>36</v>
      </c>
      <c r="B76" s="128" t="s">
        <v>37</v>
      </c>
      <c r="C76" s="121" t="s">
        <v>44</v>
      </c>
      <c r="D76" s="123" t="s">
        <v>154</v>
      </c>
      <c r="E76" s="123" t="s">
        <v>53</v>
      </c>
      <c r="F76" s="129">
        <v>1</v>
      </c>
      <c r="G76" s="123" t="s">
        <v>88</v>
      </c>
      <c r="H76" s="123" t="s">
        <v>95</v>
      </c>
      <c r="I76" s="123" t="s">
        <v>96</v>
      </c>
      <c r="J76" s="129" t="s">
        <v>41</v>
      </c>
      <c r="K76" s="167">
        <v>15000</v>
      </c>
      <c r="L76" s="147"/>
      <c r="M76" s="124"/>
      <c r="N76" s="124"/>
      <c r="O76" s="21" t="s">
        <v>172</v>
      </c>
      <c r="P76" s="24" t="s">
        <v>211</v>
      </c>
      <c r="Q76" s="24" t="s">
        <v>519</v>
      </c>
      <c r="R76" s="124" t="s">
        <v>95</v>
      </c>
      <c r="S76" s="126" t="s">
        <v>359</v>
      </c>
      <c r="T76" s="124"/>
      <c r="U76" s="125">
        <f>116000000+19000000</f>
        <v>135000000</v>
      </c>
      <c r="V76" s="165"/>
    </row>
    <row r="77" spans="1:22" s="22" customFormat="1" ht="73.5" customHeight="1">
      <c r="A77" s="119"/>
      <c r="B77" s="128"/>
      <c r="C77" s="121"/>
      <c r="D77" s="123"/>
      <c r="E77" s="123"/>
      <c r="F77" s="129"/>
      <c r="G77" s="123"/>
      <c r="H77" s="123"/>
      <c r="I77" s="123"/>
      <c r="J77" s="129"/>
      <c r="K77" s="167"/>
      <c r="L77" s="147"/>
      <c r="M77" s="124"/>
      <c r="N77" s="124"/>
      <c r="O77" s="21" t="s">
        <v>421</v>
      </c>
      <c r="P77" s="24" t="s">
        <v>401</v>
      </c>
      <c r="Q77" s="24" t="s">
        <v>424</v>
      </c>
      <c r="R77" s="124"/>
      <c r="S77" s="126"/>
      <c r="T77" s="124"/>
      <c r="U77" s="125"/>
      <c r="V77" s="165"/>
    </row>
    <row r="78" spans="1:22" s="22" customFormat="1" ht="82.5" customHeight="1">
      <c r="A78" s="112" t="s">
        <v>36</v>
      </c>
      <c r="B78" s="109" t="s">
        <v>37</v>
      </c>
      <c r="C78" s="87" t="s">
        <v>45</v>
      </c>
      <c r="D78" s="21" t="s">
        <v>152</v>
      </c>
      <c r="E78" s="92">
        <v>1</v>
      </c>
      <c r="F78" s="92">
        <v>1</v>
      </c>
      <c r="G78" s="89" t="s">
        <v>56</v>
      </c>
      <c r="H78" s="89" t="s">
        <v>63</v>
      </c>
      <c r="I78" s="117" t="s">
        <v>64</v>
      </c>
      <c r="J78" s="113">
        <v>0</v>
      </c>
      <c r="K78" s="118">
        <v>3</v>
      </c>
      <c r="L78" s="147"/>
      <c r="M78" s="124"/>
      <c r="N78" s="124"/>
      <c r="O78" s="21" t="s">
        <v>420</v>
      </c>
      <c r="P78" s="24" t="s">
        <v>257</v>
      </c>
      <c r="Q78" s="24" t="s">
        <v>391</v>
      </c>
      <c r="R78" s="24" t="s">
        <v>63</v>
      </c>
      <c r="S78" s="103" t="s">
        <v>361</v>
      </c>
      <c r="T78" s="124"/>
      <c r="U78" s="32">
        <v>11600000</v>
      </c>
      <c r="V78" s="165"/>
    </row>
    <row r="79" spans="1:22" s="22" customFormat="1" ht="51" customHeight="1">
      <c r="A79" s="112" t="s">
        <v>36</v>
      </c>
      <c r="B79" s="109" t="s">
        <v>37</v>
      </c>
      <c r="C79" s="87" t="s">
        <v>45</v>
      </c>
      <c r="D79" s="21" t="s">
        <v>152</v>
      </c>
      <c r="E79" s="92">
        <v>1</v>
      </c>
      <c r="F79" s="92">
        <v>1</v>
      </c>
      <c r="G79" s="89" t="s">
        <v>56</v>
      </c>
      <c r="H79" s="89" t="s">
        <v>72</v>
      </c>
      <c r="I79" s="117" t="s">
        <v>73</v>
      </c>
      <c r="J79" s="115">
        <v>1000</v>
      </c>
      <c r="K79" s="116">
        <v>12000</v>
      </c>
      <c r="L79" s="147">
        <v>2020630010016</v>
      </c>
      <c r="M79" s="124" t="s">
        <v>123</v>
      </c>
      <c r="N79" s="124" t="s">
        <v>130</v>
      </c>
      <c r="O79" s="82" t="s">
        <v>129</v>
      </c>
      <c r="P79" s="24" t="s">
        <v>198</v>
      </c>
      <c r="Q79" s="24" t="s">
        <v>425</v>
      </c>
      <c r="R79" s="24" t="s">
        <v>72</v>
      </c>
      <c r="S79" s="31" t="s">
        <v>381</v>
      </c>
      <c r="T79" s="124" t="s">
        <v>315</v>
      </c>
      <c r="U79" s="32">
        <v>120000000</v>
      </c>
      <c r="V79" s="165" t="s">
        <v>126</v>
      </c>
    </row>
    <row r="80" spans="1:22" s="22" customFormat="1" ht="51" customHeight="1">
      <c r="A80" s="119" t="s">
        <v>36</v>
      </c>
      <c r="B80" s="120" t="s">
        <v>37</v>
      </c>
      <c r="C80" s="121" t="s">
        <v>44</v>
      </c>
      <c r="D80" s="123" t="s">
        <v>154</v>
      </c>
      <c r="E80" s="123" t="s">
        <v>53</v>
      </c>
      <c r="F80" s="129">
        <v>1</v>
      </c>
      <c r="G80" s="127" t="s">
        <v>88</v>
      </c>
      <c r="H80" s="127" t="s">
        <v>97</v>
      </c>
      <c r="I80" s="127" t="s">
        <v>98</v>
      </c>
      <c r="J80" s="129">
        <v>0.6</v>
      </c>
      <c r="K80" s="149">
        <v>0.9</v>
      </c>
      <c r="L80" s="147"/>
      <c r="M80" s="124"/>
      <c r="N80" s="124"/>
      <c r="O80" s="82" t="s">
        <v>274</v>
      </c>
      <c r="P80" s="24" t="s">
        <v>192</v>
      </c>
      <c r="Q80" s="24" t="s">
        <v>275</v>
      </c>
      <c r="R80" s="124" t="s">
        <v>97</v>
      </c>
      <c r="S80" s="124" t="s">
        <v>363</v>
      </c>
      <c r="T80" s="124"/>
      <c r="U80" s="125">
        <v>100000000</v>
      </c>
      <c r="V80" s="165"/>
    </row>
    <row r="81" spans="1:22" s="22" customFormat="1" ht="60" customHeight="1">
      <c r="A81" s="119"/>
      <c r="B81" s="120"/>
      <c r="C81" s="121"/>
      <c r="D81" s="123"/>
      <c r="E81" s="123"/>
      <c r="F81" s="129"/>
      <c r="G81" s="127"/>
      <c r="H81" s="127"/>
      <c r="I81" s="127"/>
      <c r="J81" s="129"/>
      <c r="K81" s="149"/>
      <c r="L81" s="147"/>
      <c r="M81" s="124"/>
      <c r="N81" s="124"/>
      <c r="O81" s="82" t="s">
        <v>190</v>
      </c>
      <c r="P81" s="24" t="s">
        <v>175</v>
      </c>
      <c r="Q81" s="24" t="s">
        <v>175</v>
      </c>
      <c r="R81" s="124"/>
      <c r="S81" s="124"/>
      <c r="T81" s="124"/>
      <c r="U81" s="125"/>
      <c r="V81" s="165"/>
    </row>
    <row r="82" spans="1:22" s="22" customFormat="1" ht="60" customHeight="1">
      <c r="A82" s="119"/>
      <c r="B82" s="120"/>
      <c r="C82" s="121"/>
      <c r="D82" s="123"/>
      <c r="E82" s="123"/>
      <c r="F82" s="129"/>
      <c r="G82" s="127"/>
      <c r="H82" s="127"/>
      <c r="I82" s="127"/>
      <c r="J82" s="129"/>
      <c r="K82" s="149"/>
      <c r="L82" s="147"/>
      <c r="M82" s="124"/>
      <c r="N82" s="124"/>
      <c r="O82" s="82" t="s">
        <v>294</v>
      </c>
      <c r="P82" s="24" t="s">
        <v>191</v>
      </c>
      <c r="Q82" s="24" t="s">
        <v>428</v>
      </c>
      <c r="R82" s="124"/>
      <c r="S82" s="124"/>
      <c r="T82" s="124"/>
      <c r="U82" s="125"/>
      <c r="V82" s="165"/>
    </row>
    <row r="83" spans="1:22" s="22" customFormat="1" ht="81" customHeight="1">
      <c r="A83" s="119"/>
      <c r="B83" s="120"/>
      <c r="C83" s="121"/>
      <c r="D83" s="123"/>
      <c r="E83" s="123"/>
      <c r="F83" s="129"/>
      <c r="G83" s="127"/>
      <c r="H83" s="127"/>
      <c r="I83" s="127"/>
      <c r="J83" s="129"/>
      <c r="K83" s="149"/>
      <c r="L83" s="147"/>
      <c r="M83" s="124"/>
      <c r="N83" s="124"/>
      <c r="O83" s="82" t="s">
        <v>295</v>
      </c>
      <c r="P83" s="24" t="s">
        <v>191</v>
      </c>
      <c r="Q83" s="24" t="s">
        <v>521</v>
      </c>
      <c r="R83" s="124"/>
      <c r="S83" s="124"/>
      <c r="T83" s="124"/>
      <c r="U83" s="125"/>
      <c r="V83" s="165"/>
    </row>
    <row r="84" spans="1:22" s="22" customFormat="1" ht="90" customHeight="1">
      <c r="A84" s="112" t="s">
        <v>36</v>
      </c>
      <c r="B84" s="109" t="s">
        <v>37</v>
      </c>
      <c r="C84" s="87" t="s">
        <v>45</v>
      </c>
      <c r="D84" s="21" t="s">
        <v>152</v>
      </c>
      <c r="E84" s="92">
        <v>1</v>
      </c>
      <c r="F84" s="92">
        <v>1</v>
      </c>
      <c r="G84" s="89" t="s">
        <v>56</v>
      </c>
      <c r="H84" s="89" t="s">
        <v>63</v>
      </c>
      <c r="I84" s="117" t="s">
        <v>64</v>
      </c>
      <c r="J84" s="113">
        <v>0</v>
      </c>
      <c r="K84" s="118">
        <v>3</v>
      </c>
      <c r="L84" s="147"/>
      <c r="M84" s="124"/>
      <c r="N84" s="124"/>
      <c r="O84" s="31" t="s">
        <v>426</v>
      </c>
      <c r="P84" s="24" t="s">
        <v>257</v>
      </c>
      <c r="Q84" s="24" t="s">
        <v>391</v>
      </c>
      <c r="R84" s="24" t="s">
        <v>63</v>
      </c>
      <c r="S84" s="103" t="s">
        <v>366</v>
      </c>
      <c r="T84" s="124"/>
      <c r="U84" s="32">
        <f>372500+20000000</f>
        <v>20372500</v>
      </c>
      <c r="V84" s="165"/>
    </row>
    <row r="85" spans="1:22" s="22" customFormat="1" ht="61.5" customHeight="1">
      <c r="A85" s="112" t="s">
        <v>36</v>
      </c>
      <c r="B85" s="109" t="s">
        <v>37</v>
      </c>
      <c r="C85" s="87" t="s">
        <v>45</v>
      </c>
      <c r="D85" s="21" t="s">
        <v>152</v>
      </c>
      <c r="E85" s="92">
        <v>0.8</v>
      </c>
      <c r="F85" s="92">
        <v>0.2</v>
      </c>
      <c r="G85" s="89" t="s">
        <v>74</v>
      </c>
      <c r="H85" s="89" t="s">
        <v>75</v>
      </c>
      <c r="I85" s="117" t="s">
        <v>147</v>
      </c>
      <c r="J85" s="113">
        <v>3</v>
      </c>
      <c r="K85" s="118">
        <v>17</v>
      </c>
      <c r="L85" s="147"/>
      <c r="M85" s="124"/>
      <c r="N85" s="124"/>
      <c r="O85" s="31" t="s">
        <v>427</v>
      </c>
      <c r="P85" s="24" t="s">
        <v>257</v>
      </c>
      <c r="Q85" s="24" t="s">
        <v>398</v>
      </c>
      <c r="R85" s="83" t="s">
        <v>333</v>
      </c>
      <c r="S85" s="103" t="s">
        <v>366</v>
      </c>
      <c r="T85" s="124"/>
      <c r="U85" s="32">
        <f>600000+20064000</f>
        <v>20664000</v>
      </c>
      <c r="V85" s="165"/>
    </row>
    <row r="86" spans="1:22" s="22" customFormat="1" ht="57" customHeight="1">
      <c r="A86" s="119" t="s">
        <v>36</v>
      </c>
      <c r="B86" s="128" t="s">
        <v>37</v>
      </c>
      <c r="C86" s="123" t="s">
        <v>45</v>
      </c>
      <c r="D86" s="123" t="s">
        <v>152</v>
      </c>
      <c r="E86" s="129">
        <v>0.8</v>
      </c>
      <c r="F86" s="129">
        <v>0.2</v>
      </c>
      <c r="G86" s="123" t="s">
        <v>74</v>
      </c>
      <c r="H86" s="123" t="s">
        <v>76</v>
      </c>
      <c r="I86" s="123" t="s">
        <v>77</v>
      </c>
      <c r="J86" s="123">
        <v>4</v>
      </c>
      <c r="K86" s="166">
        <v>5</v>
      </c>
      <c r="L86" s="148">
        <v>2020630010025</v>
      </c>
      <c r="M86" s="124" t="s">
        <v>116</v>
      </c>
      <c r="N86" s="124" t="s">
        <v>136</v>
      </c>
      <c r="O86" s="82" t="s">
        <v>429</v>
      </c>
      <c r="P86" s="24" t="s">
        <v>115</v>
      </c>
      <c r="Q86" s="24" t="s">
        <v>196</v>
      </c>
      <c r="R86" s="124" t="s">
        <v>328</v>
      </c>
      <c r="S86" s="124" t="s">
        <v>365</v>
      </c>
      <c r="T86" s="124" t="s">
        <v>315</v>
      </c>
      <c r="U86" s="125">
        <f>13825792+50110499+70000000-600291</f>
        <v>133336000</v>
      </c>
      <c r="V86" s="165" t="s">
        <v>126</v>
      </c>
    </row>
    <row r="87" spans="1:22" s="22" customFormat="1" ht="76.5" customHeight="1">
      <c r="A87" s="119"/>
      <c r="B87" s="128"/>
      <c r="C87" s="123"/>
      <c r="D87" s="123"/>
      <c r="E87" s="129"/>
      <c r="F87" s="129"/>
      <c r="G87" s="123"/>
      <c r="H87" s="123"/>
      <c r="I87" s="123"/>
      <c r="J87" s="123"/>
      <c r="K87" s="166"/>
      <c r="L87" s="148"/>
      <c r="M87" s="124"/>
      <c r="N87" s="124"/>
      <c r="O87" s="82" t="s">
        <v>430</v>
      </c>
      <c r="P87" s="24" t="s">
        <v>250</v>
      </c>
      <c r="Q87" s="24" t="s">
        <v>276</v>
      </c>
      <c r="R87" s="124"/>
      <c r="S87" s="124"/>
      <c r="T87" s="124"/>
      <c r="U87" s="125"/>
      <c r="V87" s="165"/>
    </row>
    <row r="88" spans="1:22" s="1" customFormat="1" ht="80.25" customHeight="1">
      <c r="A88" s="112" t="s">
        <v>36</v>
      </c>
      <c r="B88" s="109" t="s">
        <v>37</v>
      </c>
      <c r="C88" s="87" t="s">
        <v>45</v>
      </c>
      <c r="D88" s="21" t="s">
        <v>152</v>
      </c>
      <c r="E88" s="87" t="s">
        <v>53</v>
      </c>
      <c r="F88" s="92">
        <v>1</v>
      </c>
      <c r="G88" s="89" t="s">
        <v>88</v>
      </c>
      <c r="H88" s="89" t="s">
        <v>103</v>
      </c>
      <c r="I88" s="117" t="s">
        <v>104</v>
      </c>
      <c r="J88" s="114" t="s">
        <v>41</v>
      </c>
      <c r="K88" s="118">
        <v>7</v>
      </c>
      <c r="L88" s="148"/>
      <c r="M88" s="124"/>
      <c r="N88" s="124"/>
      <c r="O88" s="82" t="s">
        <v>226</v>
      </c>
      <c r="P88" s="24" t="s">
        <v>115</v>
      </c>
      <c r="Q88" s="24" t="s">
        <v>243</v>
      </c>
      <c r="R88" s="24" t="s">
        <v>103</v>
      </c>
      <c r="S88" s="103" t="s">
        <v>364</v>
      </c>
      <c r="T88" s="124"/>
      <c r="U88" s="32">
        <v>200000000</v>
      </c>
      <c r="V88" s="165"/>
    </row>
    <row r="89" spans="1:22" s="22" customFormat="1" ht="63" customHeight="1">
      <c r="A89" s="119" t="s">
        <v>36</v>
      </c>
      <c r="B89" s="120" t="s">
        <v>37</v>
      </c>
      <c r="C89" s="123" t="s">
        <v>45</v>
      </c>
      <c r="D89" s="123" t="s">
        <v>152</v>
      </c>
      <c r="E89" s="129">
        <v>0.8</v>
      </c>
      <c r="F89" s="129">
        <v>0.2</v>
      </c>
      <c r="G89" s="127" t="s">
        <v>74</v>
      </c>
      <c r="H89" s="127" t="s">
        <v>78</v>
      </c>
      <c r="I89" s="127" t="s">
        <v>79</v>
      </c>
      <c r="J89" s="123">
        <v>480</v>
      </c>
      <c r="K89" s="166">
        <v>600</v>
      </c>
      <c r="L89" s="148" t="s">
        <v>317</v>
      </c>
      <c r="M89" s="124" t="s">
        <v>122</v>
      </c>
      <c r="N89" s="124" t="s">
        <v>137</v>
      </c>
      <c r="O89" s="31" t="s">
        <v>431</v>
      </c>
      <c r="P89" s="24" t="s">
        <v>277</v>
      </c>
      <c r="Q89" s="24" t="s">
        <v>437</v>
      </c>
      <c r="R89" s="124" t="s">
        <v>78</v>
      </c>
      <c r="S89" s="124" t="s">
        <v>367</v>
      </c>
      <c r="T89" s="124" t="s">
        <v>318</v>
      </c>
      <c r="U89" s="125">
        <v>100000000</v>
      </c>
      <c r="V89" s="165" t="s">
        <v>126</v>
      </c>
    </row>
    <row r="90" spans="1:22" s="22" customFormat="1" ht="78" customHeight="1">
      <c r="A90" s="119"/>
      <c r="B90" s="120"/>
      <c r="C90" s="123"/>
      <c r="D90" s="123"/>
      <c r="E90" s="129"/>
      <c r="F90" s="129"/>
      <c r="G90" s="127"/>
      <c r="H90" s="127"/>
      <c r="I90" s="127"/>
      <c r="J90" s="123"/>
      <c r="K90" s="166"/>
      <c r="L90" s="148"/>
      <c r="M90" s="124"/>
      <c r="N90" s="124"/>
      <c r="O90" s="31" t="s">
        <v>194</v>
      </c>
      <c r="P90" s="24" t="s">
        <v>278</v>
      </c>
      <c r="Q90" s="24" t="s">
        <v>435</v>
      </c>
      <c r="R90" s="124"/>
      <c r="S90" s="124"/>
      <c r="T90" s="124"/>
      <c r="U90" s="125"/>
      <c r="V90" s="165"/>
    </row>
    <row r="91" spans="1:22" s="22" customFormat="1" ht="84" customHeight="1">
      <c r="A91" s="119" t="s">
        <v>36</v>
      </c>
      <c r="B91" s="120" t="s">
        <v>37</v>
      </c>
      <c r="C91" s="123" t="s">
        <v>45</v>
      </c>
      <c r="D91" s="123" t="s">
        <v>152</v>
      </c>
      <c r="E91" s="129">
        <v>0.8</v>
      </c>
      <c r="F91" s="129">
        <v>0.2</v>
      </c>
      <c r="G91" s="127" t="s">
        <v>74</v>
      </c>
      <c r="H91" s="127" t="s">
        <v>80</v>
      </c>
      <c r="I91" s="127" t="s">
        <v>81</v>
      </c>
      <c r="J91" s="178">
        <v>17000</v>
      </c>
      <c r="K91" s="167">
        <v>17000</v>
      </c>
      <c r="L91" s="148"/>
      <c r="M91" s="124"/>
      <c r="N91" s="124"/>
      <c r="O91" s="31" t="s">
        <v>432</v>
      </c>
      <c r="P91" s="24" t="s">
        <v>212</v>
      </c>
      <c r="Q91" s="24" t="s">
        <v>465</v>
      </c>
      <c r="R91" s="124" t="s">
        <v>80</v>
      </c>
      <c r="S91" s="124" t="s">
        <v>368</v>
      </c>
      <c r="T91" s="124"/>
      <c r="U91" s="125">
        <v>87448000</v>
      </c>
      <c r="V91" s="165"/>
    </row>
    <row r="92" spans="1:22" s="22" customFormat="1" ht="84" customHeight="1">
      <c r="A92" s="119"/>
      <c r="B92" s="120"/>
      <c r="C92" s="123"/>
      <c r="D92" s="123"/>
      <c r="E92" s="129"/>
      <c r="F92" s="129"/>
      <c r="G92" s="127"/>
      <c r="H92" s="127"/>
      <c r="I92" s="127"/>
      <c r="J92" s="178"/>
      <c r="K92" s="167"/>
      <c r="L92" s="148"/>
      <c r="M92" s="124"/>
      <c r="N92" s="124"/>
      <c r="O92" s="31" t="s">
        <v>296</v>
      </c>
      <c r="P92" s="24" t="s">
        <v>187</v>
      </c>
      <c r="Q92" s="24" t="s">
        <v>466</v>
      </c>
      <c r="R92" s="124"/>
      <c r="S92" s="124"/>
      <c r="T92" s="124"/>
      <c r="U92" s="125"/>
      <c r="V92" s="165"/>
    </row>
    <row r="93" spans="1:22" s="22" customFormat="1" ht="77.25" customHeight="1">
      <c r="A93" s="119"/>
      <c r="B93" s="120"/>
      <c r="C93" s="123"/>
      <c r="D93" s="123"/>
      <c r="E93" s="129"/>
      <c r="F93" s="129"/>
      <c r="G93" s="127"/>
      <c r="H93" s="127"/>
      <c r="I93" s="127"/>
      <c r="J93" s="178"/>
      <c r="K93" s="167"/>
      <c r="L93" s="148"/>
      <c r="M93" s="124"/>
      <c r="N93" s="124"/>
      <c r="O93" s="31" t="s">
        <v>433</v>
      </c>
      <c r="P93" s="24" t="s">
        <v>278</v>
      </c>
      <c r="Q93" s="24" t="s">
        <v>400</v>
      </c>
      <c r="R93" s="124"/>
      <c r="S93" s="124"/>
      <c r="T93" s="124"/>
      <c r="U93" s="125"/>
      <c r="V93" s="165"/>
    </row>
    <row r="94" spans="1:22" s="22" customFormat="1" ht="93" customHeight="1">
      <c r="A94" s="112" t="s">
        <v>36</v>
      </c>
      <c r="B94" s="109" t="s">
        <v>37</v>
      </c>
      <c r="C94" s="87" t="s">
        <v>45</v>
      </c>
      <c r="D94" s="21" t="s">
        <v>152</v>
      </c>
      <c r="E94" s="92">
        <v>0.8</v>
      </c>
      <c r="F94" s="92">
        <v>0.2</v>
      </c>
      <c r="G94" s="89" t="s">
        <v>74</v>
      </c>
      <c r="H94" s="89" t="s">
        <v>75</v>
      </c>
      <c r="I94" s="117" t="s">
        <v>147</v>
      </c>
      <c r="J94" s="113">
        <v>3</v>
      </c>
      <c r="K94" s="118">
        <v>17</v>
      </c>
      <c r="L94" s="148"/>
      <c r="M94" s="124"/>
      <c r="N94" s="124"/>
      <c r="O94" s="31" t="s">
        <v>434</v>
      </c>
      <c r="P94" s="24" t="s">
        <v>257</v>
      </c>
      <c r="Q94" s="24" t="s">
        <v>436</v>
      </c>
      <c r="R94" s="83" t="s">
        <v>75</v>
      </c>
      <c r="S94" s="103" t="s">
        <v>369</v>
      </c>
      <c r="T94" s="124"/>
      <c r="U94" s="32">
        <f>10000000+1436500</f>
        <v>11436500</v>
      </c>
      <c r="V94" s="165"/>
    </row>
    <row r="95" spans="1:22" s="22" customFormat="1" ht="87" customHeight="1">
      <c r="A95" s="119" t="s">
        <v>36</v>
      </c>
      <c r="B95" s="128" t="s">
        <v>37</v>
      </c>
      <c r="C95" s="123" t="s">
        <v>45</v>
      </c>
      <c r="D95" s="123" t="s">
        <v>152</v>
      </c>
      <c r="E95" s="129">
        <v>0.8</v>
      </c>
      <c r="F95" s="129">
        <v>0.2</v>
      </c>
      <c r="G95" s="123" t="s">
        <v>74</v>
      </c>
      <c r="H95" s="123" t="s">
        <v>82</v>
      </c>
      <c r="I95" s="123" t="s">
        <v>83</v>
      </c>
      <c r="J95" s="178">
        <v>10000</v>
      </c>
      <c r="K95" s="167">
        <v>10000</v>
      </c>
      <c r="L95" s="148">
        <v>2020630010019</v>
      </c>
      <c r="M95" s="124" t="s">
        <v>121</v>
      </c>
      <c r="N95" s="124" t="s">
        <v>138</v>
      </c>
      <c r="O95" s="31" t="s">
        <v>438</v>
      </c>
      <c r="P95" s="24" t="s">
        <v>246</v>
      </c>
      <c r="Q95" s="24" t="s">
        <v>280</v>
      </c>
      <c r="R95" s="124" t="s">
        <v>82</v>
      </c>
      <c r="S95" s="124" t="s">
        <v>371</v>
      </c>
      <c r="T95" s="124" t="s">
        <v>312</v>
      </c>
      <c r="U95" s="125">
        <v>95156000</v>
      </c>
      <c r="V95" s="165" t="s">
        <v>126</v>
      </c>
    </row>
    <row r="96" spans="1:22" s="22" customFormat="1" ht="87.75" customHeight="1">
      <c r="A96" s="119"/>
      <c r="B96" s="128"/>
      <c r="C96" s="123"/>
      <c r="D96" s="123"/>
      <c r="E96" s="129"/>
      <c r="F96" s="129"/>
      <c r="G96" s="123"/>
      <c r="H96" s="123"/>
      <c r="I96" s="123"/>
      <c r="J96" s="178"/>
      <c r="K96" s="167"/>
      <c r="L96" s="148"/>
      <c r="M96" s="124"/>
      <c r="N96" s="124"/>
      <c r="O96" s="31" t="s">
        <v>439</v>
      </c>
      <c r="P96" s="24" t="s">
        <v>279</v>
      </c>
      <c r="Q96" s="24" t="s">
        <v>281</v>
      </c>
      <c r="R96" s="124"/>
      <c r="S96" s="124"/>
      <c r="T96" s="124"/>
      <c r="U96" s="125"/>
      <c r="V96" s="165"/>
    </row>
    <row r="97" spans="1:22" s="22" customFormat="1" ht="87.75" customHeight="1">
      <c r="A97" s="119"/>
      <c r="B97" s="128"/>
      <c r="C97" s="123"/>
      <c r="D97" s="123"/>
      <c r="E97" s="129"/>
      <c r="F97" s="129"/>
      <c r="G97" s="123"/>
      <c r="H97" s="123"/>
      <c r="I97" s="123"/>
      <c r="J97" s="178"/>
      <c r="K97" s="167"/>
      <c r="L97" s="148"/>
      <c r="M97" s="124"/>
      <c r="N97" s="124"/>
      <c r="O97" s="99" t="s">
        <v>282</v>
      </c>
      <c r="P97" s="24" t="s">
        <v>270</v>
      </c>
      <c r="Q97" s="24" t="s">
        <v>442</v>
      </c>
      <c r="R97" s="124"/>
      <c r="S97" s="124"/>
      <c r="T97" s="124"/>
      <c r="U97" s="125"/>
      <c r="V97" s="165"/>
    </row>
    <row r="98" spans="1:22" s="22" customFormat="1" ht="81" customHeight="1">
      <c r="A98" s="119" t="s">
        <v>36</v>
      </c>
      <c r="B98" s="120" t="s">
        <v>37</v>
      </c>
      <c r="C98" s="121" t="s">
        <v>44</v>
      </c>
      <c r="D98" s="123" t="s">
        <v>154</v>
      </c>
      <c r="E98" s="123" t="s">
        <v>53</v>
      </c>
      <c r="F98" s="129">
        <v>1</v>
      </c>
      <c r="G98" s="127" t="s">
        <v>88</v>
      </c>
      <c r="H98" s="127" t="s">
        <v>95</v>
      </c>
      <c r="I98" s="127" t="s">
        <v>96</v>
      </c>
      <c r="J98" s="129" t="s">
        <v>41</v>
      </c>
      <c r="K98" s="167">
        <v>15000</v>
      </c>
      <c r="L98" s="148"/>
      <c r="M98" s="124"/>
      <c r="N98" s="124"/>
      <c r="O98" s="31" t="s">
        <v>195</v>
      </c>
      <c r="P98" s="24" t="s">
        <v>283</v>
      </c>
      <c r="Q98" s="24" t="s">
        <v>443</v>
      </c>
      <c r="R98" s="124" t="s">
        <v>95</v>
      </c>
      <c r="S98" s="124" t="s">
        <v>327</v>
      </c>
      <c r="T98" s="124"/>
      <c r="U98" s="125">
        <v>95156000</v>
      </c>
      <c r="V98" s="165"/>
    </row>
    <row r="99" spans="1:22" s="22" customFormat="1" ht="84" customHeight="1">
      <c r="A99" s="119"/>
      <c r="B99" s="120"/>
      <c r="C99" s="121"/>
      <c r="D99" s="123"/>
      <c r="E99" s="123"/>
      <c r="F99" s="129"/>
      <c r="G99" s="127"/>
      <c r="H99" s="127"/>
      <c r="I99" s="127"/>
      <c r="J99" s="129"/>
      <c r="K99" s="167"/>
      <c r="L99" s="148"/>
      <c r="M99" s="124"/>
      <c r="N99" s="124"/>
      <c r="O99" s="31" t="s">
        <v>440</v>
      </c>
      <c r="P99" s="24" t="s">
        <v>284</v>
      </c>
      <c r="Q99" s="24" t="s">
        <v>520</v>
      </c>
      <c r="R99" s="124"/>
      <c r="S99" s="124"/>
      <c r="T99" s="124"/>
      <c r="U99" s="125"/>
      <c r="V99" s="165"/>
    </row>
    <row r="100" spans="1:22" s="22" customFormat="1" ht="52.5" customHeight="1">
      <c r="A100" s="112" t="s">
        <v>36</v>
      </c>
      <c r="B100" s="109" t="s">
        <v>37</v>
      </c>
      <c r="C100" s="87" t="s">
        <v>45</v>
      </c>
      <c r="D100" s="87" t="s">
        <v>152</v>
      </c>
      <c r="E100" s="92">
        <v>0.8</v>
      </c>
      <c r="F100" s="92">
        <v>0.2</v>
      </c>
      <c r="G100" s="89" t="s">
        <v>74</v>
      </c>
      <c r="H100" s="89" t="s">
        <v>75</v>
      </c>
      <c r="I100" s="117" t="s">
        <v>147</v>
      </c>
      <c r="J100" s="113">
        <v>3</v>
      </c>
      <c r="K100" s="118">
        <v>17</v>
      </c>
      <c r="L100" s="148"/>
      <c r="M100" s="124"/>
      <c r="N100" s="124"/>
      <c r="O100" s="31" t="s">
        <v>441</v>
      </c>
      <c r="P100" s="24" t="s">
        <v>197</v>
      </c>
      <c r="Q100" s="24" t="s">
        <v>196</v>
      </c>
      <c r="R100" s="24" t="s">
        <v>75</v>
      </c>
      <c r="S100" s="24" t="s">
        <v>370</v>
      </c>
      <c r="T100" s="124"/>
      <c r="U100" s="32">
        <v>11000000</v>
      </c>
      <c r="V100" s="165"/>
    </row>
    <row r="101" spans="1:22" s="22" customFormat="1" ht="56.25" customHeight="1">
      <c r="A101" s="119" t="s">
        <v>36</v>
      </c>
      <c r="B101" s="120" t="s">
        <v>37</v>
      </c>
      <c r="C101" s="123" t="s">
        <v>45</v>
      </c>
      <c r="D101" s="123" t="s">
        <v>152</v>
      </c>
      <c r="E101" s="129">
        <v>0.8</v>
      </c>
      <c r="F101" s="129">
        <v>0.2</v>
      </c>
      <c r="G101" s="127" t="s">
        <v>74</v>
      </c>
      <c r="H101" s="127" t="s">
        <v>84</v>
      </c>
      <c r="I101" s="127" t="s">
        <v>85</v>
      </c>
      <c r="J101" s="178">
        <v>2000</v>
      </c>
      <c r="K101" s="167">
        <v>3000</v>
      </c>
      <c r="L101" s="147">
        <v>2020630010018</v>
      </c>
      <c r="M101" s="124" t="s">
        <v>114</v>
      </c>
      <c r="N101" s="124" t="s">
        <v>139</v>
      </c>
      <c r="O101" s="99" t="s">
        <v>444</v>
      </c>
      <c r="P101" s="24" t="s">
        <v>301</v>
      </c>
      <c r="Q101" s="24" t="s">
        <v>447</v>
      </c>
      <c r="R101" s="124" t="s">
        <v>334</v>
      </c>
      <c r="S101" s="124" t="s">
        <v>372</v>
      </c>
      <c r="T101" s="124" t="s">
        <v>315</v>
      </c>
      <c r="U101" s="125">
        <v>49000000</v>
      </c>
      <c r="V101" s="165" t="s">
        <v>126</v>
      </c>
    </row>
    <row r="102" spans="1:22" s="22" customFormat="1" ht="56.25" customHeight="1">
      <c r="A102" s="119"/>
      <c r="B102" s="120"/>
      <c r="C102" s="123"/>
      <c r="D102" s="123"/>
      <c r="E102" s="129"/>
      <c r="F102" s="129"/>
      <c r="G102" s="127"/>
      <c r="H102" s="127"/>
      <c r="I102" s="127"/>
      <c r="J102" s="178"/>
      <c r="K102" s="167"/>
      <c r="L102" s="147"/>
      <c r="M102" s="124"/>
      <c r="N102" s="124"/>
      <c r="O102" s="99" t="s">
        <v>445</v>
      </c>
      <c r="P102" s="24" t="s">
        <v>302</v>
      </c>
      <c r="Q102" s="24" t="s">
        <v>448</v>
      </c>
      <c r="R102" s="124"/>
      <c r="S102" s="124"/>
      <c r="T102" s="124"/>
      <c r="U102" s="125"/>
      <c r="V102" s="165"/>
    </row>
    <row r="103" spans="1:22" s="22" customFormat="1" ht="75" customHeight="1">
      <c r="A103" s="119"/>
      <c r="B103" s="120"/>
      <c r="C103" s="123"/>
      <c r="D103" s="123"/>
      <c r="E103" s="129"/>
      <c r="F103" s="129"/>
      <c r="G103" s="127"/>
      <c r="H103" s="127"/>
      <c r="I103" s="127"/>
      <c r="J103" s="178"/>
      <c r="K103" s="167"/>
      <c r="L103" s="147"/>
      <c r="M103" s="124"/>
      <c r="N103" s="124"/>
      <c r="O103" s="31" t="s">
        <v>285</v>
      </c>
      <c r="P103" s="24" t="s">
        <v>286</v>
      </c>
      <c r="Q103" s="24" t="s">
        <v>449</v>
      </c>
      <c r="R103" s="124"/>
      <c r="S103" s="124"/>
      <c r="T103" s="124"/>
      <c r="U103" s="125"/>
      <c r="V103" s="165"/>
    </row>
    <row r="104" spans="1:22" s="1" customFormat="1" ht="95.25" customHeight="1">
      <c r="A104" s="112" t="s">
        <v>36</v>
      </c>
      <c r="B104" s="109" t="s">
        <v>37</v>
      </c>
      <c r="C104" s="93" t="s">
        <v>44</v>
      </c>
      <c r="D104" s="21" t="s">
        <v>154</v>
      </c>
      <c r="E104" s="87" t="s">
        <v>53</v>
      </c>
      <c r="F104" s="92">
        <v>1</v>
      </c>
      <c r="G104" s="89" t="s">
        <v>88</v>
      </c>
      <c r="H104" s="89" t="s">
        <v>101</v>
      </c>
      <c r="I104" s="117" t="s">
        <v>102</v>
      </c>
      <c r="J104" s="113">
        <v>0</v>
      </c>
      <c r="K104" s="118">
        <v>1</v>
      </c>
      <c r="L104" s="147"/>
      <c r="M104" s="124"/>
      <c r="N104" s="124"/>
      <c r="O104" s="31" t="s">
        <v>446</v>
      </c>
      <c r="P104" s="24" t="s">
        <v>257</v>
      </c>
      <c r="Q104" s="24" t="s">
        <v>391</v>
      </c>
      <c r="R104" s="83" t="s">
        <v>75</v>
      </c>
      <c r="S104" s="103" t="s">
        <v>373</v>
      </c>
      <c r="T104" s="124"/>
      <c r="U104" s="32">
        <v>5845000</v>
      </c>
      <c r="V104" s="165"/>
    </row>
    <row r="105" spans="1:22" s="22" customFormat="1" ht="51" customHeight="1">
      <c r="A105" s="119" t="s">
        <v>36</v>
      </c>
      <c r="B105" s="128" t="s">
        <v>37</v>
      </c>
      <c r="C105" s="123" t="s">
        <v>45</v>
      </c>
      <c r="D105" s="123" t="s">
        <v>152</v>
      </c>
      <c r="E105" s="129">
        <v>0.8</v>
      </c>
      <c r="F105" s="129">
        <v>0.2</v>
      </c>
      <c r="G105" s="123" t="s">
        <v>74</v>
      </c>
      <c r="H105" s="123" t="s">
        <v>86</v>
      </c>
      <c r="I105" s="123" t="s">
        <v>87</v>
      </c>
      <c r="J105" s="129" t="s">
        <v>41</v>
      </c>
      <c r="K105" s="166">
        <v>14</v>
      </c>
      <c r="L105" s="147">
        <v>2020630010015</v>
      </c>
      <c r="M105" s="124" t="s">
        <v>120</v>
      </c>
      <c r="N105" s="124" t="s">
        <v>127</v>
      </c>
      <c r="O105" s="82" t="s">
        <v>204</v>
      </c>
      <c r="P105" s="24" t="s">
        <v>115</v>
      </c>
      <c r="Q105" s="24" t="s">
        <v>238</v>
      </c>
      <c r="R105" s="124" t="s">
        <v>86</v>
      </c>
      <c r="S105" s="124" t="s">
        <v>374</v>
      </c>
      <c r="T105" s="124" t="s">
        <v>315</v>
      </c>
      <c r="U105" s="125">
        <v>459380000</v>
      </c>
      <c r="V105" s="165" t="s">
        <v>126</v>
      </c>
    </row>
    <row r="106" spans="1:22" s="22" customFormat="1" ht="37.5" customHeight="1">
      <c r="A106" s="119"/>
      <c r="B106" s="128"/>
      <c r="C106" s="123"/>
      <c r="D106" s="123"/>
      <c r="E106" s="129"/>
      <c r="F106" s="129"/>
      <c r="G106" s="123"/>
      <c r="H106" s="123"/>
      <c r="I106" s="123"/>
      <c r="J106" s="129"/>
      <c r="K106" s="166"/>
      <c r="L106" s="147"/>
      <c r="M106" s="124"/>
      <c r="N106" s="124"/>
      <c r="O106" s="82" t="s">
        <v>227</v>
      </c>
      <c r="P106" s="24" t="s">
        <v>271</v>
      </c>
      <c r="Q106" s="24" t="s">
        <v>218</v>
      </c>
      <c r="R106" s="124"/>
      <c r="S106" s="124"/>
      <c r="T106" s="124"/>
      <c r="U106" s="125"/>
      <c r="V106" s="165"/>
    </row>
    <row r="107" spans="1:22" s="22" customFormat="1" ht="37.5" customHeight="1">
      <c r="A107" s="119"/>
      <c r="B107" s="128"/>
      <c r="C107" s="123"/>
      <c r="D107" s="123"/>
      <c r="E107" s="129"/>
      <c r="F107" s="129"/>
      <c r="G107" s="123"/>
      <c r="H107" s="123"/>
      <c r="I107" s="123"/>
      <c r="J107" s="129"/>
      <c r="K107" s="166"/>
      <c r="L107" s="147"/>
      <c r="M107" s="124"/>
      <c r="N107" s="124"/>
      <c r="O107" s="82" t="s">
        <v>199</v>
      </c>
      <c r="P107" s="24" t="s">
        <v>200</v>
      </c>
      <c r="Q107" s="24" t="s">
        <v>201</v>
      </c>
      <c r="R107" s="124"/>
      <c r="S107" s="124"/>
      <c r="T107" s="124"/>
      <c r="U107" s="125"/>
      <c r="V107" s="165"/>
    </row>
    <row r="108" spans="1:22" s="22" customFormat="1" ht="37.5" customHeight="1">
      <c r="A108" s="119"/>
      <c r="B108" s="128"/>
      <c r="C108" s="123"/>
      <c r="D108" s="123"/>
      <c r="E108" s="129"/>
      <c r="F108" s="129"/>
      <c r="G108" s="123"/>
      <c r="H108" s="123"/>
      <c r="I108" s="123"/>
      <c r="J108" s="129"/>
      <c r="K108" s="166"/>
      <c r="L108" s="147"/>
      <c r="M108" s="124"/>
      <c r="N108" s="124"/>
      <c r="O108" s="82" t="s">
        <v>202</v>
      </c>
      <c r="P108" s="24" t="s">
        <v>177</v>
      </c>
      <c r="Q108" s="24" t="s">
        <v>230</v>
      </c>
      <c r="R108" s="124"/>
      <c r="S108" s="124"/>
      <c r="T108" s="124"/>
      <c r="U108" s="125"/>
      <c r="V108" s="165"/>
    </row>
    <row r="109" spans="1:22" s="22" customFormat="1" ht="37.5" customHeight="1">
      <c r="A109" s="119"/>
      <c r="B109" s="128"/>
      <c r="C109" s="123"/>
      <c r="D109" s="123"/>
      <c r="E109" s="129"/>
      <c r="F109" s="129"/>
      <c r="G109" s="123"/>
      <c r="H109" s="123"/>
      <c r="I109" s="123"/>
      <c r="J109" s="129"/>
      <c r="K109" s="166"/>
      <c r="L109" s="147"/>
      <c r="M109" s="124"/>
      <c r="N109" s="124"/>
      <c r="O109" s="82" t="s">
        <v>203</v>
      </c>
      <c r="P109" s="24" t="s">
        <v>287</v>
      </c>
      <c r="Q109" s="24" t="s">
        <v>231</v>
      </c>
      <c r="R109" s="124"/>
      <c r="S109" s="124"/>
      <c r="T109" s="124"/>
      <c r="U109" s="125"/>
      <c r="V109" s="165"/>
    </row>
    <row r="110" spans="1:22" s="22" customFormat="1" ht="37.5" customHeight="1">
      <c r="A110" s="119"/>
      <c r="B110" s="128"/>
      <c r="C110" s="123"/>
      <c r="D110" s="123"/>
      <c r="E110" s="129"/>
      <c r="F110" s="129"/>
      <c r="G110" s="123"/>
      <c r="H110" s="123"/>
      <c r="I110" s="123"/>
      <c r="J110" s="129"/>
      <c r="K110" s="166"/>
      <c r="L110" s="147"/>
      <c r="M110" s="124"/>
      <c r="N110" s="124"/>
      <c r="O110" s="82" t="s">
        <v>214</v>
      </c>
      <c r="P110" s="24" t="s">
        <v>288</v>
      </c>
      <c r="Q110" s="24" t="s">
        <v>232</v>
      </c>
      <c r="R110" s="124"/>
      <c r="S110" s="124"/>
      <c r="T110" s="124"/>
      <c r="U110" s="125"/>
      <c r="V110" s="165"/>
    </row>
    <row r="111" spans="1:22" s="22" customFormat="1" ht="37.5" customHeight="1">
      <c r="A111" s="119"/>
      <c r="B111" s="128"/>
      <c r="C111" s="123"/>
      <c r="D111" s="123"/>
      <c r="E111" s="129"/>
      <c r="F111" s="129"/>
      <c r="G111" s="123"/>
      <c r="H111" s="123"/>
      <c r="I111" s="123"/>
      <c r="J111" s="129"/>
      <c r="K111" s="166"/>
      <c r="L111" s="147"/>
      <c r="M111" s="124"/>
      <c r="N111" s="124"/>
      <c r="O111" s="82" t="s">
        <v>228</v>
      </c>
      <c r="P111" s="24" t="s">
        <v>289</v>
      </c>
      <c r="Q111" s="24" t="s">
        <v>234</v>
      </c>
      <c r="R111" s="124"/>
      <c r="S111" s="124"/>
      <c r="T111" s="124"/>
      <c r="U111" s="125"/>
      <c r="V111" s="165"/>
    </row>
    <row r="112" spans="1:22" s="22" customFormat="1" ht="57" customHeight="1">
      <c r="A112" s="119"/>
      <c r="B112" s="128"/>
      <c r="C112" s="123"/>
      <c r="D112" s="123"/>
      <c r="E112" s="129"/>
      <c r="F112" s="129"/>
      <c r="G112" s="123"/>
      <c r="H112" s="123"/>
      <c r="I112" s="123"/>
      <c r="J112" s="129"/>
      <c r="K112" s="166"/>
      <c r="L112" s="147"/>
      <c r="M112" s="124"/>
      <c r="N112" s="124"/>
      <c r="O112" s="82" t="s">
        <v>229</v>
      </c>
      <c r="P112" s="24" t="s">
        <v>290</v>
      </c>
      <c r="Q112" s="24" t="s">
        <v>233</v>
      </c>
      <c r="R112" s="124"/>
      <c r="S112" s="124"/>
      <c r="T112" s="124"/>
      <c r="U112" s="125"/>
      <c r="V112" s="165"/>
    </row>
    <row r="113" spans="1:22" s="22" customFormat="1" ht="48.75" customHeight="1">
      <c r="A113" s="119"/>
      <c r="B113" s="128"/>
      <c r="C113" s="123"/>
      <c r="D113" s="123"/>
      <c r="E113" s="129"/>
      <c r="F113" s="129"/>
      <c r="G113" s="123"/>
      <c r="H113" s="123"/>
      <c r="I113" s="123"/>
      <c r="J113" s="129"/>
      <c r="K113" s="166"/>
      <c r="L113" s="147"/>
      <c r="M113" s="124"/>
      <c r="N113" s="124"/>
      <c r="O113" s="82" t="s">
        <v>377</v>
      </c>
      <c r="P113" s="24" t="s">
        <v>378</v>
      </c>
      <c r="Q113" s="24" t="s">
        <v>379</v>
      </c>
      <c r="R113" s="124"/>
      <c r="S113" s="124"/>
      <c r="T113" s="124"/>
      <c r="U113" s="125"/>
      <c r="V113" s="165"/>
    </row>
    <row r="114" spans="1:22" s="1" customFormat="1" ht="48" customHeight="1">
      <c r="A114" s="119" t="s">
        <v>36</v>
      </c>
      <c r="B114" s="120" t="s">
        <v>37</v>
      </c>
      <c r="C114" s="121" t="s">
        <v>44</v>
      </c>
      <c r="D114" s="123" t="s">
        <v>154</v>
      </c>
      <c r="E114" s="123" t="s">
        <v>53</v>
      </c>
      <c r="F114" s="129">
        <v>1</v>
      </c>
      <c r="G114" s="127" t="s">
        <v>88</v>
      </c>
      <c r="H114" s="127" t="s">
        <v>99</v>
      </c>
      <c r="I114" s="127" t="s">
        <v>100</v>
      </c>
      <c r="J114" s="129">
        <v>1</v>
      </c>
      <c r="K114" s="149">
        <v>1</v>
      </c>
      <c r="L114" s="147">
        <v>2020630010014</v>
      </c>
      <c r="M114" s="124" t="s">
        <v>124</v>
      </c>
      <c r="N114" s="124" t="s">
        <v>140</v>
      </c>
      <c r="O114" s="31" t="s">
        <v>209</v>
      </c>
      <c r="P114" s="24" t="s">
        <v>115</v>
      </c>
      <c r="Q114" s="24" t="s">
        <v>235</v>
      </c>
      <c r="R114" s="124" t="s">
        <v>335</v>
      </c>
      <c r="S114" s="124" t="s">
        <v>375</v>
      </c>
      <c r="T114" s="124" t="s">
        <v>315</v>
      </c>
      <c r="U114" s="125">
        <v>145000000</v>
      </c>
      <c r="V114" s="165" t="s">
        <v>126</v>
      </c>
    </row>
    <row r="115" spans="1:22" s="1" customFormat="1" ht="47.25" customHeight="1">
      <c r="A115" s="119"/>
      <c r="B115" s="120"/>
      <c r="C115" s="121"/>
      <c r="D115" s="123"/>
      <c r="E115" s="123"/>
      <c r="F115" s="129"/>
      <c r="G115" s="127"/>
      <c r="H115" s="127"/>
      <c r="I115" s="127"/>
      <c r="J115" s="129"/>
      <c r="K115" s="149"/>
      <c r="L115" s="147"/>
      <c r="M115" s="124"/>
      <c r="N115" s="124"/>
      <c r="O115" s="31" t="s">
        <v>205</v>
      </c>
      <c r="P115" s="24" t="s">
        <v>175</v>
      </c>
      <c r="Q115" s="24" t="s">
        <v>175</v>
      </c>
      <c r="R115" s="124"/>
      <c r="S115" s="124"/>
      <c r="T115" s="124"/>
      <c r="U115" s="125"/>
      <c r="V115" s="165"/>
    </row>
    <row r="116" spans="1:22" s="1" customFormat="1" ht="47.25" customHeight="1">
      <c r="A116" s="119"/>
      <c r="B116" s="120"/>
      <c r="C116" s="121"/>
      <c r="D116" s="123"/>
      <c r="E116" s="123"/>
      <c r="F116" s="129"/>
      <c r="G116" s="127"/>
      <c r="H116" s="127"/>
      <c r="I116" s="127"/>
      <c r="J116" s="129"/>
      <c r="K116" s="149"/>
      <c r="L116" s="147"/>
      <c r="M116" s="124"/>
      <c r="N116" s="124"/>
      <c r="O116" s="31" t="s">
        <v>244</v>
      </c>
      <c r="P116" s="24" t="s">
        <v>250</v>
      </c>
      <c r="Q116" s="24" t="s">
        <v>245</v>
      </c>
      <c r="R116" s="124"/>
      <c r="S116" s="124"/>
      <c r="T116" s="124"/>
      <c r="U116" s="125"/>
      <c r="V116" s="165"/>
    </row>
    <row r="117" spans="1:22" s="1" customFormat="1" ht="47.25" customHeight="1">
      <c r="A117" s="119"/>
      <c r="B117" s="120"/>
      <c r="C117" s="121"/>
      <c r="D117" s="123"/>
      <c r="E117" s="123"/>
      <c r="F117" s="129"/>
      <c r="G117" s="127"/>
      <c r="H117" s="127"/>
      <c r="I117" s="127"/>
      <c r="J117" s="129"/>
      <c r="K117" s="149"/>
      <c r="L117" s="147"/>
      <c r="M117" s="124"/>
      <c r="N117" s="124"/>
      <c r="O117" s="31" t="s">
        <v>206</v>
      </c>
      <c r="P117" s="24" t="s">
        <v>251</v>
      </c>
      <c r="Q117" s="24" t="s">
        <v>236</v>
      </c>
      <c r="R117" s="124"/>
      <c r="S117" s="124"/>
      <c r="T117" s="124"/>
      <c r="U117" s="125"/>
      <c r="V117" s="165"/>
    </row>
    <row r="118" spans="1:22" s="1" customFormat="1" ht="47.25" customHeight="1">
      <c r="A118" s="119"/>
      <c r="B118" s="120"/>
      <c r="C118" s="121"/>
      <c r="D118" s="123"/>
      <c r="E118" s="123"/>
      <c r="F118" s="129"/>
      <c r="G118" s="127"/>
      <c r="H118" s="127"/>
      <c r="I118" s="127"/>
      <c r="J118" s="129"/>
      <c r="K118" s="149"/>
      <c r="L118" s="147"/>
      <c r="M118" s="124"/>
      <c r="N118" s="124"/>
      <c r="O118" s="31" t="s">
        <v>207</v>
      </c>
      <c r="P118" s="24" t="s">
        <v>291</v>
      </c>
      <c r="Q118" s="24" t="s">
        <v>237</v>
      </c>
      <c r="R118" s="124"/>
      <c r="S118" s="124"/>
      <c r="T118" s="124"/>
      <c r="U118" s="125"/>
      <c r="V118" s="165"/>
    </row>
    <row r="119" spans="1:22" s="1" customFormat="1" ht="47.25" customHeight="1">
      <c r="A119" s="119"/>
      <c r="B119" s="120"/>
      <c r="C119" s="121"/>
      <c r="D119" s="123"/>
      <c r="E119" s="123"/>
      <c r="F119" s="129"/>
      <c r="G119" s="127"/>
      <c r="H119" s="127"/>
      <c r="I119" s="127"/>
      <c r="J119" s="129"/>
      <c r="K119" s="149"/>
      <c r="L119" s="147"/>
      <c r="M119" s="124"/>
      <c r="N119" s="124"/>
      <c r="O119" s="31" t="s">
        <v>208</v>
      </c>
      <c r="P119" s="24" t="s">
        <v>292</v>
      </c>
      <c r="Q119" s="24" t="s">
        <v>451</v>
      </c>
      <c r="R119" s="124"/>
      <c r="S119" s="124"/>
      <c r="T119" s="124"/>
      <c r="U119" s="125"/>
      <c r="V119" s="165"/>
    </row>
    <row r="120" spans="1:22" s="22" customFormat="1" ht="87" customHeight="1">
      <c r="A120" s="112" t="s">
        <v>36</v>
      </c>
      <c r="B120" s="109" t="s">
        <v>37</v>
      </c>
      <c r="C120" s="87" t="s">
        <v>45</v>
      </c>
      <c r="D120" s="21" t="s">
        <v>152</v>
      </c>
      <c r="E120" s="92">
        <v>0.8</v>
      </c>
      <c r="F120" s="92">
        <v>0.2</v>
      </c>
      <c r="G120" s="89" t="s">
        <v>74</v>
      </c>
      <c r="H120" s="89" t="s">
        <v>75</v>
      </c>
      <c r="I120" s="117" t="s">
        <v>147</v>
      </c>
      <c r="J120" s="113">
        <v>3</v>
      </c>
      <c r="K120" s="118">
        <v>17</v>
      </c>
      <c r="L120" s="147"/>
      <c r="M120" s="124"/>
      <c r="N120" s="124"/>
      <c r="O120" s="31" t="s">
        <v>450</v>
      </c>
      <c r="P120" s="24" t="s">
        <v>257</v>
      </c>
      <c r="Q120" s="24" t="s">
        <v>452</v>
      </c>
      <c r="R120" s="83" t="s">
        <v>75</v>
      </c>
      <c r="S120" s="103" t="s">
        <v>382</v>
      </c>
      <c r="T120" s="124"/>
      <c r="U120" s="32">
        <v>5372500</v>
      </c>
      <c r="V120" s="165"/>
    </row>
    <row r="121" spans="1:22" s="1" customFormat="1" ht="78" customHeight="1">
      <c r="A121" s="119" t="s">
        <v>36</v>
      </c>
      <c r="B121" s="128" t="s">
        <v>37</v>
      </c>
      <c r="C121" s="123" t="s">
        <v>45</v>
      </c>
      <c r="D121" s="123" t="s">
        <v>152</v>
      </c>
      <c r="E121" s="123" t="s">
        <v>53</v>
      </c>
      <c r="F121" s="129">
        <v>1</v>
      </c>
      <c r="G121" s="123" t="s">
        <v>88</v>
      </c>
      <c r="H121" s="123" t="s">
        <v>148</v>
      </c>
      <c r="I121" s="123" t="s">
        <v>149</v>
      </c>
      <c r="J121" s="129" t="s">
        <v>41</v>
      </c>
      <c r="K121" s="149">
        <v>0.6</v>
      </c>
      <c r="L121" s="148" t="s">
        <v>319</v>
      </c>
      <c r="M121" s="124" t="s">
        <v>119</v>
      </c>
      <c r="N121" s="124" t="s">
        <v>150</v>
      </c>
      <c r="O121" s="31" t="s">
        <v>453</v>
      </c>
      <c r="P121" s="24" t="s">
        <v>246</v>
      </c>
      <c r="Q121" s="24" t="s">
        <v>456</v>
      </c>
      <c r="R121" s="124" t="s">
        <v>336</v>
      </c>
      <c r="S121" s="124" t="s">
        <v>382</v>
      </c>
      <c r="T121" s="124" t="s">
        <v>315</v>
      </c>
      <c r="U121" s="125">
        <v>72000000</v>
      </c>
      <c r="V121" s="165" t="s">
        <v>126</v>
      </c>
    </row>
    <row r="122" spans="1:22" s="1" customFormat="1" ht="81" customHeight="1">
      <c r="A122" s="119"/>
      <c r="B122" s="128"/>
      <c r="C122" s="123"/>
      <c r="D122" s="123"/>
      <c r="E122" s="123"/>
      <c r="F122" s="129"/>
      <c r="G122" s="123"/>
      <c r="H122" s="123"/>
      <c r="I122" s="123"/>
      <c r="J122" s="129"/>
      <c r="K122" s="149"/>
      <c r="L122" s="148"/>
      <c r="M122" s="124"/>
      <c r="N122" s="124"/>
      <c r="O122" s="31" t="s">
        <v>454</v>
      </c>
      <c r="P122" s="24" t="s">
        <v>293</v>
      </c>
      <c r="Q122" s="24" t="s">
        <v>457</v>
      </c>
      <c r="R122" s="124"/>
      <c r="S122" s="124"/>
      <c r="T122" s="124"/>
      <c r="U122" s="125"/>
      <c r="V122" s="165"/>
    </row>
    <row r="123" spans="1:22" s="1" customFormat="1" ht="81" customHeight="1">
      <c r="A123" s="119"/>
      <c r="B123" s="128"/>
      <c r="C123" s="123"/>
      <c r="D123" s="123"/>
      <c r="E123" s="123"/>
      <c r="F123" s="129"/>
      <c r="G123" s="123"/>
      <c r="H123" s="123"/>
      <c r="I123" s="123"/>
      <c r="J123" s="129"/>
      <c r="K123" s="149"/>
      <c r="L123" s="148"/>
      <c r="M123" s="124"/>
      <c r="N123" s="124"/>
      <c r="O123" s="31" t="s">
        <v>412</v>
      </c>
      <c r="P123" s="24" t="s">
        <v>413</v>
      </c>
      <c r="Q123" s="24" t="s">
        <v>458</v>
      </c>
      <c r="R123" s="124"/>
      <c r="S123" s="124"/>
      <c r="T123" s="124"/>
      <c r="U123" s="125"/>
      <c r="V123" s="165"/>
    </row>
    <row r="124" spans="1:22" s="1" customFormat="1" ht="64.5" customHeight="1">
      <c r="A124" s="119"/>
      <c r="B124" s="128"/>
      <c r="C124" s="123"/>
      <c r="D124" s="123"/>
      <c r="E124" s="123"/>
      <c r="F124" s="129"/>
      <c r="G124" s="123"/>
      <c r="H124" s="123"/>
      <c r="I124" s="123"/>
      <c r="J124" s="129"/>
      <c r="K124" s="149"/>
      <c r="L124" s="148"/>
      <c r="M124" s="124"/>
      <c r="N124" s="124"/>
      <c r="O124" s="100" t="s">
        <v>455</v>
      </c>
      <c r="P124" s="24" t="s">
        <v>270</v>
      </c>
      <c r="Q124" s="105" t="s">
        <v>518</v>
      </c>
      <c r="R124" s="124"/>
      <c r="S124" s="124"/>
      <c r="T124" s="124"/>
      <c r="U124" s="125"/>
      <c r="V124" s="165"/>
    </row>
    <row r="125" spans="1:22" s="1" customFormat="1" ht="64.5" customHeight="1">
      <c r="A125" s="119" t="s">
        <v>36</v>
      </c>
      <c r="B125" s="128" t="s">
        <v>107</v>
      </c>
      <c r="C125" s="123" t="s">
        <v>38</v>
      </c>
      <c r="D125" s="122" t="s">
        <v>155</v>
      </c>
      <c r="E125" s="183">
        <v>1</v>
      </c>
      <c r="F125" s="183">
        <v>1</v>
      </c>
      <c r="G125" s="123" t="s">
        <v>39</v>
      </c>
      <c r="H125" s="123" t="s">
        <v>108</v>
      </c>
      <c r="I125" s="123" t="s">
        <v>109</v>
      </c>
      <c r="J125" s="183">
        <v>1</v>
      </c>
      <c r="K125" s="179">
        <v>1</v>
      </c>
      <c r="L125" s="175">
        <v>2020630010029</v>
      </c>
      <c r="M125" s="171" t="s">
        <v>159</v>
      </c>
      <c r="N125" s="124" t="s">
        <v>160</v>
      </c>
      <c r="O125" s="100" t="s">
        <v>471</v>
      </c>
      <c r="P125" s="24" t="s">
        <v>131</v>
      </c>
      <c r="Q125" s="24" t="s">
        <v>217</v>
      </c>
      <c r="R125" s="171" t="s">
        <v>337</v>
      </c>
      <c r="S125" s="126" t="s">
        <v>376</v>
      </c>
      <c r="T125" s="124" t="s">
        <v>320</v>
      </c>
      <c r="U125" s="125">
        <v>545567000</v>
      </c>
      <c r="V125" s="165" t="s">
        <v>474</v>
      </c>
    </row>
    <row r="126" spans="1:22" s="1" customFormat="1" ht="64.5" customHeight="1">
      <c r="A126" s="119"/>
      <c r="B126" s="128"/>
      <c r="C126" s="123"/>
      <c r="D126" s="122"/>
      <c r="E126" s="183"/>
      <c r="F126" s="183"/>
      <c r="G126" s="123"/>
      <c r="H126" s="123"/>
      <c r="I126" s="123"/>
      <c r="J126" s="183"/>
      <c r="K126" s="179"/>
      <c r="L126" s="175"/>
      <c r="M126" s="124"/>
      <c r="N126" s="124"/>
      <c r="O126" s="82" t="s">
        <v>472</v>
      </c>
      <c r="P126" s="24" t="s">
        <v>401</v>
      </c>
      <c r="Q126" s="24" t="s">
        <v>218</v>
      </c>
      <c r="R126" s="171"/>
      <c r="S126" s="126"/>
      <c r="T126" s="124"/>
      <c r="U126" s="125"/>
      <c r="V126" s="165"/>
    </row>
    <row r="127" spans="1:22" s="23" customFormat="1" ht="78" customHeight="1">
      <c r="A127" s="119"/>
      <c r="B127" s="128"/>
      <c r="C127" s="123"/>
      <c r="D127" s="122"/>
      <c r="E127" s="183"/>
      <c r="F127" s="183"/>
      <c r="G127" s="123"/>
      <c r="H127" s="123"/>
      <c r="I127" s="123"/>
      <c r="J127" s="183"/>
      <c r="K127" s="179"/>
      <c r="L127" s="175"/>
      <c r="M127" s="124"/>
      <c r="N127" s="124"/>
      <c r="O127" s="78" t="s">
        <v>473</v>
      </c>
      <c r="P127" s="24" t="s">
        <v>413</v>
      </c>
      <c r="Q127" s="24" t="s">
        <v>475</v>
      </c>
      <c r="R127" s="171"/>
      <c r="S127" s="126"/>
      <c r="T127" s="124"/>
      <c r="U127" s="125"/>
      <c r="V127" s="165"/>
    </row>
    <row r="128" spans="1:22" s="23" customFormat="1" ht="78" customHeight="1" thickBot="1">
      <c r="A128" s="197"/>
      <c r="B128" s="198"/>
      <c r="C128" s="181"/>
      <c r="D128" s="182"/>
      <c r="E128" s="184"/>
      <c r="F128" s="184"/>
      <c r="G128" s="181"/>
      <c r="H128" s="181"/>
      <c r="I128" s="181"/>
      <c r="J128" s="184"/>
      <c r="K128" s="180"/>
      <c r="L128" s="176"/>
      <c r="M128" s="170"/>
      <c r="N128" s="170"/>
      <c r="O128" s="101" t="s">
        <v>516</v>
      </c>
      <c r="P128" s="98" t="s">
        <v>514</v>
      </c>
      <c r="Q128" s="106" t="s">
        <v>515</v>
      </c>
      <c r="R128" s="172"/>
      <c r="S128" s="173"/>
      <c r="T128" s="170"/>
      <c r="U128" s="174"/>
      <c r="V128" s="169"/>
    </row>
    <row r="129" spans="1:22" ht="15" customHeight="1">
      <c r="A129" s="189" t="s">
        <v>13</v>
      </c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1"/>
      <c r="U129" s="195">
        <f>SUM(U11:U125)</f>
        <v>141770115000</v>
      </c>
      <c r="V129" s="19"/>
    </row>
    <row r="130" spans="1:22" ht="12.75" thickBot="1">
      <c r="A130" s="192"/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4"/>
      <c r="U130" s="196"/>
      <c r="V130" s="13"/>
    </row>
    <row r="131" spans="1:22" ht="12">
      <c r="A131" s="28"/>
      <c r="B131" s="27"/>
      <c r="C131" s="7"/>
      <c r="D131" s="5"/>
      <c r="E131" s="7"/>
      <c r="F131" s="5"/>
      <c r="G131" s="27"/>
      <c r="H131" s="27"/>
      <c r="I131" s="27"/>
      <c r="J131" s="7"/>
      <c r="K131" s="5"/>
      <c r="L131" s="7"/>
      <c r="M131" s="5"/>
      <c r="N131" s="3"/>
      <c r="O131" s="3"/>
      <c r="P131" s="3"/>
      <c r="Q131" s="3"/>
      <c r="R131" s="3"/>
      <c r="S131" s="3"/>
      <c r="T131" s="3"/>
      <c r="U131" s="14"/>
      <c r="V131" s="9"/>
    </row>
    <row r="132" spans="1:22" ht="42.75" customHeight="1">
      <c r="A132" s="28"/>
      <c r="B132" s="27"/>
      <c r="C132" s="8"/>
      <c r="D132" s="5"/>
      <c r="E132" s="7"/>
      <c r="F132" s="5"/>
      <c r="G132" s="26"/>
      <c r="H132" s="26"/>
      <c r="I132" s="26"/>
      <c r="J132" s="202" t="s">
        <v>11</v>
      </c>
      <c r="K132" s="202"/>
      <c r="L132" s="202"/>
      <c r="M132" s="30"/>
      <c r="N132" s="30"/>
      <c r="O132" s="202" t="s">
        <v>9</v>
      </c>
      <c r="P132" s="202"/>
      <c r="Q132" s="202"/>
      <c r="R132" s="30"/>
      <c r="S132" s="186"/>
      <c r="T132" s="186"/>
      <c r="U132" s="186"/>
      <c r="V132" s="187"/>
    </row>
    <row r="133" spans="1:22" ht="13.5">
      <c r="A133" s="28"/>
      <c r="B133" s="27"/>
      <c r="C133" s="8"/>
      <c r="D133" s="5"/>
      <c r="E133" s="7"/>
      <c r="F133" s="5"/>
      <c r="G133" s="26"/>
      <c r="H133" s="26"/>
      <c r="I133" s="26"/>
      <c r="J133" s="7"/>
      <c r="K133" s="5"/>
      <c r="L133" s="7"/>
      <c r="M133" s="5"/>
      <c r="N133" s="5"/>
      <c r="O133" s="8"/>
      <c r="P133" s="7"/>
      <c r="Q133" s="3"/>
      <c r="R133" s="3"/>
      <c r="S133" s="3"/>
      <c r="T133" s="3"/>
      <c r="U133" s="14"/>
      <c r="V133" s="9"/>
    </row>
    <row r="134" spans="1:22" ht="13.5">
      <c r="A134" s="28"/>
      <c r="B134" s="27"/>
      <c r="C134" s="8"/>
      <c r="D134" s="5"/>
      <c r="E134" s="7"/>
      <c r="F134" s="5"/>
      <c r="G134" s="26"/>
      <c r="H134" s="26"/>
      <c r="I134" s="26"/>
      <c r="J134" s="7"/>
      <c r="K134" s="5"/>
      <c r="L134" s="7"/>
      <c r="M134" s="5"/>
      <c r="N134" s="5"/>
      <c r="O134" s="8"/>
      <c r="P134" s="7"/>
      <c r="Q134" s="7"/>
      <c r="R134" s="5"/>
      <c r="S134" s="66"/>
      <c r="T134" s="7"/>
      <c r="U134" s="14"/>
      <c r="V134" s="10"/>
    </row>
    <row r="135" spans="1:22" ht="12">
      <c r="A135" s="28"/>
      <c r="B135" s="27"/>
      <c r="C135" s="7"/>
      <c r="D135" s="5"/>
      <c r="E135" s="7"/>
      <c r="F135" s="5"/>
      <c r="G135" s="26"/>
      <c r="H135" s="26"/>
      <c r="I135" s="26"/>
      <c r="J135" s="7"/>
      <c r="K135" s="5"/>
      <c r="L135" s="7"/>
      <c r="M135" s="5"/>
      <c r="N135" s="5"/>
      <c r="O135" s="7"/>
      <c r="P135" s="7"/>
      <c r="Q135" s="7"/>
      <c r="R135" s="5"/>
      <c r="S135" s="66"/>
      <c r="T135" s="7"/>
      <c r="U135" s="14"/>
      <c r="V135" s="10"/>
    </row>
    <row r="136" spans="1:22" ht="14.25" customHeight="1" thickBot="1">
      <c r="A136" s="28"/>
      <c r="B136" s="27"/>
      <c r="C136" s="8"/>
      <c r="D136" s="5"/>
      <c r="E136" s="7"/>
      <c r="F136" s="5"/>
      <c r="G136" s="26"/>
      <c r="H136" s="26"/>
      <c r="I136" s="26"/>
      <c r="J136" s="18"/>
      <c r="K136" s="18"/>
      <c r="L136" s="12"/>
      <c r="M136" s="25"/>
      <c r="N136" s="5"/>
      <c r="O136" s="18"/>
      <c r="P136" s="18"/>
      <c r="Q136" s="7"/>
      <c r="R136" s="5"/>
      <c r="S136" s="66"/>
      <c r="T136" s="7"/>
      <c r="U136" s="14"/>
      <c r="V136" s="10"/>
    </row>
    <row r="137" spans="1:22" ht="25.5" customHeight="1">
      <c r="A137" s="28"/>
      <c r="B137" s="27"/>
      <c r="C137" s="11"/>
      <c r="D137" s="5"/>
      <c r="E137" s="7"/>
      <c r="F137" s="5"/>
      <c r="G137" s="26"/>
      <c r="H137" s="26"/>
      <c r="I137" s="26"/>
      <c r="J137" s="188" t="s">
        <v>173</v>
      </c>
      <c r="K137" s="188"/>
      <c r="L137" s="188"/>
      <c r="M137" s="188"/>
      <c r="N137" s="17"/>
      <c r="O137" s="188" t="s">
        <v>321</v>
      </c>
      <c r="P137" s="188"/>
      <c r="Q137" s="188"/>
      <c r="R137" s="68"/>
      <c r="S137" s="66"/>
      <c r="T137" s="7"/>
      <c r="U137" s="14"/>
      <c r="V137" s="10"/>
    </row>
    <row r="138" spans="1:22" ht="13.5">
      <c r="A138" s="28"/>
      <c r="B138" s="27"/>
      <c r="C138" s="11"/>
      <c r="D138" s="5"/>
      <c r="E138" s="7"/>
      <c r="F138" s="5"/>
      <c r="G138" s="26"/>
      <c r="H138" s="26"/>
      <c r="I138" s="26"/>
      <c r="J138" s="7" t="s">
        <v>12</v>
      </c>
      <c r="K138" s="5"/>
      <c r="L138" s="16"/>
      <c r="M138" s="17"/>
      <c r="N138" s="17"/>
      <c r="O138" s="7" t="s">
        <v>322</v>
      </c>
      <c r="P138" s="5"/>
      <c r="Q138" s="7"/>
      <c r="R138" s="5"/>
      <c r="S138" s="66"/>
      <c r="T138" s="7"/>
      <c r="U138" s="14"/>
      <c r="V138" s="10"/>
    </row>
    <row r="139" spans="1:22" ht="13.5">
      <c r="A139" s="28"/>
      <c r="B139" s="27"/>
      <c r="C139" s="7"/>
      <c r="D139" s="5"/>
      <c r="E139" s="7"/>
      <c r="F139" s="5"/>
      <c r="G139" s="27"/>
      <c r="H139" s="27"/>
      <c r="I139" s="27"/>
      <c r="J139" s="7"/>
      <c r="K139" s="5"/>
      <c r="L139" s="8"/>
      <c r="M139" s="5"/>
      <c r="N139" s="5"/>
      <c r="O139" s="7"/>
      <c r="P139" s="7"/>
      <c r="Q139" s="7"/>
      <c r="R139" s="5"/>
      <c r="S139" s="66"/>
      <c r="T139" s="7"/>
      <c r="U139" s="14"/>
      <c r="V139" s="10"/>
    </row>
    <row r="140" spans="1:22" ht="13.5">
      <c r="A140" s="28"/>
      <c r="B140" s="27"/>
      <c r="C140" s="7"/>
      <c r="D140" s="5"/>
      <c r="E140" s="7"/>
      <c r="F140" s="5"/>
      <c r="G140" s="27"/>
      <c r="H140" s="27"/>
      <c r="I140" s="27"/>
      <c r="J140" s="7"/>
      <c r="K140" s="5"/>
      <c r="L140" s="8"/>
      <c r="M140" s="5"/>
      <c r="N140" s="5"/>
      <c r="O140" s="7"/>
      <c r="P140" s="7"/>
      <c r="Q140" s="7"/>
      <c r="R140" s="5"/>
      <c r="S140" s="66"/>
      <c r="T140" s="7"/>
      <c r="U140" s="14"/>
      <c r="V140" s="10"/>
    </row>
    <row r="141" spans="1:22" ht="31.5" customHeight="1" thickBot="1">
      <c r="A141" s="206" t="s">
        <v>14</v>
      </c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8"/>
    </row>
  </sheetData>
  <sheetProtection/>
  <mergeCells count="458">
    <mergeCell ref="N28:N31"/>
    <mergeCell ref="R28:R31"/>
    <mergeCell ref="S28:S31"/>
    <mergeCell ref="T28:T31"/>
    <mergeCell ref="U28:U31"/>
    <mergeCell ref="V28:V31"/>
    <mergeCell ref="U25:U26"/>
    <mergeCell ref="V25:V26"/>
    <mergeCell ref="A28:A31"/>
    <mergeCell ref="B28:B31"/>
    <mergeCell ref="C28:C31"/>
    <mergeCell ref="D28:D31"/>
    <mergeCell ref="G28:G31"/>
    <mergeCell ref="H28:H31"/>
    <mergeCell ref="L28:L31"/>
    <mergeCell ref="M28:M31"/>
    <mergeCell ref="L25:L26"/>
    <mergeCell ref="M25:M26"/>
    <mergeCell ref="N25:N26"/>
    <mergeCell ref="R25:R26"/>
    <mergeCell ref="S25:S26"/>
    <mergeCell ref="T25:T26"/>
    <mergeCell ref="A25:A26"/>
    <mergeCell ref="B25:B26"/>
    <mergeCell ref="C25:C26"/>
    <mergeCell ref="D25:D26"/>
    <mergeCell ref="G25:G26"/>
    <mergeCell ref="H25:H26"/>
    <mergeCell ref="A19:A24"/>
    <mergeCell ref="I21:I22"/>
    <mergeCell ref="J21:J22"/>
    <mergeCell ref="K21:K22"/>
    <mergeCell ref="P21:P22"/>
    <mergeCell ref="Q21:Q22"/>
    <mergeCell ref="E21:E22"/>
    <mergeCell ref="F21:F22"/>
    <mergeCell ref="N18:N24"/>
    <mergeCell ref="B18:B24"/>
    <mergeCell ref="R18:R24"/>
    <mergeCell ref="S18:S24"/>
    <mergeCell ref="T18:T24"/>
    <mergeCell ref="U18:U24"/>
    <mergeCell ref="V18:V24"/>
    <mergeCell ref="T16:T17"/>
    <mergeCell ref="U16:U17"/>
    <mergeCell ref="V16:V17"/>
    <mergeCell ref="C18:C24"/>
    <mergeCell ref="D18:D24"/>
    <mergeCell ref="G18:G24"/>
    <mergeCell ref="H18:H24"/>
    <mergeCell ref="L18:L24"/>
    <mergeCell ref="M18:M24"/>
    <mergeCell ref="M16:M17"/>
    <mergeCell ref="N16:N17"/>
    <mergeCell ref="P16:P17"/>
    <mergeCell ref="Q16:Q17"/>
    <mergeCell ref="R16:R17"/>
    <mergeCell ref="S16:S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V11:V15"/>
    <mergeCell ref="I13:I15"/>
    <mergeCell ref="J13:J15"/>
    <mergeCell ref="K13:K15"/>
    <mergeCell ref="P13:P15"/>
    <mergeCell ref="Q13:Q15"/>
    <mergeCell ref="M11:M15"/>
    <mergeCell ref="N11:N15"/>
    <mergeCell ref="R11:R15"/>
    <mergeCell ref="S11:S15"/>
    <mergeCell ref="T11:T15"/>
    <mergeCell ref="U11:U15"/>
    <mergeCell ref="A141:V141"/>
    <mergeCell ref="A11:A15"/>
    <mergeCell ref="B11:B15"/>
    <mergeCell ref="C11:C15"/>
    <mergeCell ref="D11:D15"/>
    <mergeCell ref="E13:E15"/>
    <mergeCell ref="F13:F15"/>
    <mergeCell ref="G11:G15"/>
    <mergeCell ref="H11:H15"/>
    <mergeCell ref="L11:L15"/>
    <mergeCell ref="M121:M124"/>
    <mergeCell ref="R114:R119"/>
    <mergeCell ref="J132:L132"/>
    <mergeCell ref="O132:Q132"/>
    <mergeCell ref="I32:I35"/>
    <mergeCell ref="H32:H35"/>
    <mergeCell ref="I125:I128"/>
    <mergeCell ref="J125:J128"/>
    <mergeCell ref="S132:V132"/>
    <mergeCell ref="J137:M137"/>
    <mergeCell ref="O137:Q137"/>
    <mergeCell ref="S68:S70"/>
    <mergeCell ref="T86:T88"/>
    <mergeCell ref="U68:U70"/>
    <mergeCell ref="A129:T130"/>
    <mergeCell ref="U129:U130"/>
    <mergeCell ref="A125:A128"/>
    <mergeCell ref="B125:B128"/>
    <mergeCell ref="S36:S41"/>
    <mergeCell ref="C49:C51"/>
    <mergeCell ref="B49:B51"/>
    <mergeCell ref="A49:A51"/>
    <mergeCell ref="S49:S51"/>
    <mergeCell ref="T44:T51"/>
    <mergeCell ref="R49:R51"/>
    <mergeCell ref="F49:F51"/>
    <mergeCell ref="E49:E51"/>
    <mergeCell ref="D49:D51"/>
    <mergeCell ref="J32:J35"/>
    <mergeCell ref="K32:K35"/>
    <mergeCell ref="R32:R35"/>
    <mergeCell ref="S32:S35"/>
    <mergeCell ref="U32:U35"/>
    <mergeCell ref="L32:L35"/>
    <mergeCell ref="T32:T35"/>
    <mergeCell ref="N32:N35"/>
    <mergeCell ref="A32:A35"/>
    <mergeCell ref="B32:B35"/>
    <mergeCell ref="C32:C35"/>
    <mergeCell ref="D32:D35"/>
    <mergeCell ref="E32:E35"/>
    <mergeCell ref="F32:F35"/>
    <mergeCell ref="C125:C128"/>
    <mergeCell ref="D125:D128"/>
    <mergeCell ref="E125:E128"/>
    <mergeCell ref="F125:F128"/>
    <mergeCell ref="H86:H87"/>
    <mergeCell ref="G125:G128"/>
    <mergeCell ref="H125:H128"/>
    <mergeCell ref="G101:G103"/>
    <mergeCell ref="H95:H97"/>
    <mergeCell ref="C114:C119"/>
    <mergeCell ref="K125:K128"/>
    <mergeCell ref="K101:K103"/>
    <mergeCell ref="H121:H124"/>
    <mergeCell ref="L121:L124"/>
    <mergeCell ref="I101:I103"/>
    <mergeCell ref="K121:K124"/>
    <mergeCell ref="T121:T124"/>
    <mergeCell ref="T105:T113"/>
    <mergeCell ref="M114:M120"/>
    <mergeCell ref="T114:T120"/>
    <mergeCell ref="J114:J119"/>
    <mergeCell ref="S121:S124"/>
    <mergeCell ref="V114:V120"/>
    <mergeCell ref="V32:V35"/>
    <mergeCell ref="V44:V51"/>
    <mergeCell ref="T101:T104"/>
    <mergeCell ref="V95:V100"/>
    <mergeCell ref="V86:V88"/>
    <mergeCell ref="T52:T66"/>
    <mergeCell ref="U49:U51"/>
    <mergeCell ref="U89:U90"/>
    <mergeCell ref="R89:R90"/>
    <mergeCell ref="N114:N120"/>
    <mergeCell ref="R98:R99"/>
    <mergeCell ref="L89:L94"/>
    <mergeCell ref="T73:T78"/>
    <mergeCell ref="N89:N94"/>
    <mergeCell ref="S86:S87"/>
    <mergeCell ref="S98:S99"/>
    <mergeCell ref="F114:F119"/>
    <mergeCell ref="G114:G119"/>
    <mergeCell ref="H105:H113"/>
    <mergeCell ref="A114:A119"/>
    <mergeCell ref="B114:B119"/>
    <mergeCell ref="U80:U83"/>
    <mergeCell ref="U86:U87"/>
    <mergeCell ref="H114:H119"/>
    <mergeCell ref="U95:U97"/>
    <mergeCell ref="U101:U103"/>
    <mergeCell ref="A98:A99"/>
    <mergeCell ref="E105:E113"/>
    <mergeCell ref="F101:F103"/>
    <mergeCell ref="B98:B99"/>
    <mergeCell ref="K105:K113"/>
    <mergeCell ref="A95:A97"/>
    <mergeCell ref="B95:B97"/>
    <mergeCell ref="C95:C97"/>
    <mergeCell ref="F95:F97"/>
    <mergeCell ref="K98:K99"/>
    <mergeCell ref="D114:D119"/>
    <mergeCell ref="E114:E119"/>
    <mergeCell ref="A105:A113"/>
    <mergeCell ref="D105:D113"/>
    <mergeCell ref="A101:A103"/>
    <mergeCell ref="B101:B103"/>
    <mergeCell ref="C101:C103"/>
    <mergeCell ref="D101:D103"/>
    <mergeCell ref="E101:E103"/>
    <mergeCell ref="B105:B113"/>
    <mergeCell ref="B91:B93"/>
    <mergeCell ref="C91:C93"/>
    <mergeCell ref="D95:D97"/>
    <mergeCell ref="K95:K97"/>
    <mergeCell ref="J95:J97"/>
    <mergeCell ref="E98:E99"/>
    <mergeCell ref="I95:I97"/>
    <mergeCell ref="H98:H99"/>
    <mergeCell ref="F89:F90"/>
    <mergeCell ref="K89:K90"/>
    <mergeCell ref="G89:G90"/>
    <mergeCell ref="I89:I90"/>
    <mergeCell ref="U91:U93"/>
    <mergeCell ref="C98:C99"/>
    <mergeCell ref="D98:D99"/>
    <mergeCell ref="U98:U99"/>
    <mergeCell ref="R95:R97"/>
    <mergeCell ref="S95:S97"/>
    <mergeCell ref="V52:V66"/>
    <mergeCell ref="T89:T94"/>
    <mergeCell ref="V79:V85"/>
    <mergeCell ref="V73:V78"/>
    <mergeCell ref="C105:C113"/>
    <mergeCell ref="I91:I93"/>
    <mergeCell ref="J91:J93"/>
    <mergeCell ref="D91:D93"/>
    <mergeCell ref="E91:E93"/>
    <mergeCell ref="N86:N88"/>
    <mergeCell ref="H91:H93"/>
    <mergeCell ref="V121:V124"/>
    <mergeCell ref="T95:T100"/>
    <mergeCell ref="F98:F99"/>
    <mergeCell ref="M95:M100"/>
    <mergeCell ref="N95:N100"/>
    <mergeCell ref="I98:I99"/>
    <mergeCell ref="K114:K119"/>
    <mergeCell ref="V89:V94"/>
    <mergeCell ref="M89:M94"/>
    <mergeCell ref="F121:F124"/>
    <mergeCell ref="J121:J124"/>
    <mergeCell ref="J101:J103"/>
    <mergeCell ref="I121:I124"/>
    <mergeCell ref="G121:G124"/>
    <mergeCell ref="U114:U119"/>
    <mergeCell ref="J105:J113"/>
    <mergeCell ref="H101:H103"/>
    <mergeCell ref="G105:G113"/>
    <mergeCell ref="L114:L120"/>
    <mergeCell ref="G98:G99"/>
    <mergeCell ref="F105:F113"/>
    <mergeCell ref="A91:A93"/>
    <mergeCell ref="B86:B87"/>
    <mergeCell ref="F86:F87"/>
    <mergeCell ref="E80:E83"/>
    <mergeCell ref="F80:F83"/>
    <mergeCell ref="G91:G93"/>
    <mergeCell ref="F91:F93"/>
    <mergeCell ref="E89:E90"/>
    <mergeCell ref="G80:G83"/>
    <mergeCell ref="A86:A87"/>
    <mergeCell ref="B76:B77"/>
    <mergeCell ref="M86:M88"/>
    <mergeCell ref="D89:D90"/>
    <mergeCell ref="A80:A83"/>
    <mergeCell ref="B80:B83"/>
    <mergeCell ref="C80:C83"/>
    <mergeCell ref="H89:H90"/>
    <mergeCell ref="A89:A90"/>
    <mergeCell ref="E76:E77"/>
    <mergeCell ref="A71:A72"/>
    <mergeCell ref="B71:B72"/>
    <mergeCell ref="D71:D72"/>
    <mergeCell ref="D86:D87"/>
    <mergeCell ref="C71:C72"/>
    <mergeCell ref="C86:C87"/>
    <mergeCell ref="K71:K72"/>
    <mergeCell ref="H80:H83"/>
    <mergeCell ref="I80:I83"/>
    <mergeCell ref="T79:T85"/>
    <mergeCell ref="D80:D83"/>
    <mergeCell ref="T68:T72"/>
    <mergeCell ref="S71:S72"/>
    <mergeCell ref="I68:I70"/>
    <mergeCell ref="R76:R77"/>
    <mergeCell ref="R73:R75"/>
    <mergeCell ref="R52:R64"/>
    <mergeCell ref="U71:U72"/>
    <mergeCell ref="R71:R72"/>
    <mergeCell ref="A73:A74"/>
    <mergeCell ref="F73:F75"/>
    <mergeCell ref="E73:E75"/>
    <mergeCell ref="D73:D75"/>
    <mergeCell ref="C73:C75"/>
    <mergeCell ref="E71:E72"/>
    <mergeCell ref="L68:L72"/>
    <mergeCell ref="M68:M72"/>
    <mergeCell ref="F71:F72"/>
    <mergeCell ref="I71:I72"/>
    <mergeCell ref="H73:H75"/>
    <mergeCell ref="H49:H51"/>
    <mergeCell ref="J71:J72"/>
    <mergeCell ref="I73:I75"/>
    <mergeCell ref="G71:G72"/>
    <mergeCell ref="G68:G70"/>
    <mergeCell ref="M44:M51"/>
    <mergeCell ref="C52:C64"/>
    <mergeCell ref="D52:D64"/>
    <mergeCell ref="E52:E64"/>
    <mergeCell ref="B68:B70"/>
    <mergeCell ref="A68:A70"/>
    <mergeCell ref="L44:L51"/>
    <mergeCell ref="F52:F64"/>
    <mergeCell ref="H52:H64"/>
    <mergeCell ref="J52:J64"/>
    <mergeCell ref="A52:A64"/>
    <mergeCell ref="V36:V43"/>
    <mergeCell ref="T36:T43"/>
    <mergeCell ref="J36:J41"/>
    <mergeCell ref="S73:S75"/>
    <mergeCell ref="K73:K75"/>
    <mergeCell ref="J73:J75"/>
    <mergeCell ref="S52:S64"/>
    <mergeCell ref="K52:K64"/>
    <mergeCell ref="N52:N66"/>
    <mergeCell ref="K49:K51"/>
    <mergeCell ref="H36:H41"/>
    <mergeCell ref="G32:G35"/>
    <mergeCell ref="L125:L128"/>
    <mergeCell ref="M125:M128"/>
    <mergeCell ref="F76:F77"/>
    <mergeCell ref="G73:G75"/>
    <mergeCell ref="M32:M35"/>
    <mergeCell ref="J49:J51"/>
    <mergeCell ref="F68:F70"/>
    <mergeCell ref="H68:H70"/>
    <mergeCell ref="I76:I77"/>
    <mergeCell ref="V105:V113"/>
    <mergeCell ref="N105:N113"/>
    <mergeCell ref="M105:M113"/>
    <mergeCell ref="L105:L113"/>
    <mergeCell ref="I105:I113"/>
    <mergeCell ref="R105:R113"/>
    <mergeCell ref="V101:V104"/>
    <mergeCell ref="J89:J90"/>
    <mergeCell ref="R86:R87"/>
    <mergeCell ref="S114:S119"/>
    <mergeCell ref="U105:U113"/>
    <mergeCell ref="N125:N128"/>
    <mergeCell ref="R125:R128"/>
    <mergeCell ref="S125:S128"/>
    <mergeCell ref="T125:T128"/>
    <mergeCell ref="U125:U128"/>
    <mergeCell ref="R121:R124"/>
    <mergeCell ref="U121:U124"/>
    <mergeCell ref="N121:N124"/>
    <mergeCell ref="L52:L66"/>
    <mergeCell ref="I52:I64"/>
    <mergeCell ref="B73:B75"/>
    <mergeCell ref="S80:S83"/>
    <mergeCell ref="I86:I87"/>
    <mergeCell ref="V125:V128"/>
    <mergeCell ref="E68:E70"/>
    <mergeCell ref="D68:D70"/>
    <mergeCell ref="C68:C70"/>
    <mergeCell ref="I114:I119"/>
    <mergeCell ref="L86:L88"/>
    <mergeCell ref="M79:M85"/>
    <mergeCell ref="N68:N72"/>
    <mergeCell ref="M73:M78"/>
    <mergeCell ref="N73:N78"/>
    <mergeCell ref="J80:J83"/>
    <mergeCell ref="K76:K77"/>
    <mergeCell ref="J76:J77"/>
    <mergeCell ref="K68:K70"/>
    <mergeCell ref="J68:J70"/>
    <mergeCell ref="M36:M43"/>
    <mergeCell ref="K86:K87"/>
    <mergeCell ref="M101:M104"/>
    <mergeCell ref="N101:N104"/>
    <mergeCell ref="C76:C77"/>
    <mergeCell ref="N79:N85"/>
    <mergeCell ref="L36:L43"/>
    <mergeCell ref="K36:K41"/>
    <mergeCell ref="K91:K93"/>
    <mergeCell ref="E36:E41"/>
    <mergeCell ref="S91:S93"/>
    <mergeCell ref="R91:R93"/>
    <mergeCell ref="R101:R103"/>
    <mergeCell ref="S105:S113"/>
    <mergeCell ref="V68:V72"/>
    <mergeCell ref="U76:U77"/>
    <mergeCell ref="R80:R83"/>
    <mergeCell ref="S101:S103"/>
    <mergeCell ref="S89:S90"/>
    <mergeCell ref="R68:R70"/>
    <mergeCell ref="A121:A124"/>
    <mergeCell ref="A1:B4"/>
    <mergeCell ref="C1:U1"/>
    <mergeCell ref="C3:U3"/>
    <mergeCell ref="C4:U4"/>
    <mergeCell ref="B9:B10"/>
    <mergeCell ref="J98:J99"/>
    <mergeCell ref="G52:G64"/>
    <mergeCell ref="A9:A10"/>
    <mergeCell ref="G9:G10"/>
    <mergeCell ref="H9:H10"/>
    <mergeCell ref="L101:L104"/>
    <mergeCell ref="L95:L100"/>
    <mergeCell ref="N36:N43"/>
    <mergeCell ref="L73:L78"/>
    <mergeCell ref="K80:K83"/>
    <mergeCell ref="M52:M66"/>
    <mergeCell ref="L79:L85"/>
    <mergeCell ref="H71:H72"/>
    <mergeCell ref="I49:I51"/>
    <mergeCell ref="L6:V6"/>
    <mergeCell ref="A6:K6"/>
    <mergeCell ref="L8:N8"/>
    <mergeCell ref="C9:C10"/>
    <mergeCell ref="D9:F9"/>
    <mergeCell ref="A7:G7"/>
    <mergeCell ref="I9:K9"/>
    <mergeCell ref="A8:K8"/>
    <mergeCell ref="S8:U8"/>
    <mergeCell ref="O8:Q8"/>
    <mergeCell ref="B121:B124"/>
    <mergeCell ref="C121:C124"/>
    <mergeCell ref="D121:D124"/>
    <mergeCell ref="E121:E124"/>
    <mergeCell ref="E86:E87"/>
    <mergeCell ref="J86:J87"/>
    <mergeCell ref="E95:E97"/>
    <mergeCell ref="G95:G97"/>
    <mergeCell ref="B89:B90"/>
    <mergeCell ref="C89:C90"/>
    <mergeCell ref="R36:R41"/>
    <mergeCell ref="U36:U41"/>
    <mergeCell ref="U52:U64"/>
    <mergeCell ref="D76:D77"/>
    <mergeCell ref="S76:S77"/>
    <mergeCell ref="H76:H77"/>
    <mergeCell ref="G76:G77"/>
    <mergeCell ref="N44:N51"/>
    <mergeCell ref="I36:I41"/>
    <mergeCell ref="U73:U75"/>
    <mergeCell ref="A36:A41"/>
    <mergeCell ref="B36:B41"/>
    <mergeCell ref="C36:C41"/>
    <mergeCell ref="D36:D41"/>
    <mergeCell ref="G49:G51"/>
    <mergeCell ref="G86:G87"/>
    <mergeCell ref="A76:A77"/>
    <mergeCell ref="B52:B64"/>
    <mergeCell ref="F36:F41"/>
    <mergeCell ref="G36:G41"/>
  </mergeCells>
  <printOptions/>
  <pageMargins left="0.3937007874015748" right="0.3937007874015748" top="0.3937007874015748" bottom="0.3937007874015748" header="0.2755905511811024" footer="0.31496062992125984"/>
  <pageSetup fitToHeight="0" fitToWidth="1" horizontalDpi="600" verticalDpi="600" orientation="landscape" paperSize="5" scale="3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Juliana</cp:lastModifiedBy>
  <cp:lastPrinted>2022-03-31T17:05:19Z</cp:lastPrinted>
  <dcterms:created xsi:type="dcterms:W3CDTF">2012-06-01T17:13:38Z</dcterms:created>
  <dcterms:modified xsi:type="dcterms:W3CDTF">2022-05-23T16:37:53Z</dcterms:modified>
  <cp:category/>
  <cp:version/>
  <cp:contentType/>
  <cp:contentStatus/>
</cp:coreProperties>
</file>