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tabRatio="493" activeTab="0"/>
  </bookViews>
  <sheets>
    <sheet name="SEG_PA_AMABLE_4T_2021" sheetId="1" r:id="rId1"/>
  </sheets>
  <definedNames>
    <definedName name="_xlnm.Print_Area" localSheetId="0">'SEG_PA_AMABLE_4T_2021'!$A$1:$AB$36</definedName>
    <definedName name="_xlnm.Print_Titles" localSheetId="0">'SEG_PA_AMABLE_4T_2021'!$1:$10</definedName>
  </definedNames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W16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Valor ejecutado 2020</t>
        </r>
      </text>
    </comment>
    <comment ref="V17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Valor pendiente de liquidación</t>
        </r>
      </text>
    </comment>
    <comment ref="W21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Valor ejecutado 2020</t>
        </r>
      </text>
    </comment>
    <comment ref="V22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Valor pendiente por liquidación</t>
        </r>
      </text>
    </comment>
  </commentList>
</comments>
</file>

<file path=xl/sharedStrings.xml><?xml version="1.0" encoding="utf-8"?>
<sst xmlns="http://schemas.openxmlformats.org/spreadsheetml/2006/main" count="220" uniqueCount="128">
  <si>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</si>
  <si>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</si>
  <si>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</si>
  <si>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</si>
  <si>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</si>
  <si>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</si>
  <si>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</si>
  <si>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</si>
  <si>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</si>
  <si>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</si>
  <si>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</si>
  <si>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</si>
  <si>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</si>
  <si>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</si>
  <si>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JOSÉ MANUEL RIOS MORALES</t>
  </si>
  <si>
    <t>PROYECTOS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</si>
  <si>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</si>
  <si>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</si>
  <si>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</si>
  <si>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</si>
  <si>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</si>
  <si>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</si>
  <si>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</si>
  <si>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</si>
  <si>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</si>
  <si>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</si>
  <si>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</si>
  <si>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</si>
  <si>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</si>
  <si>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</si>
  <si>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</si>
  <si>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</si>
  <si>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>INFRAESTRUCTURA NATURAL: "Armenia Capital Verde"</t>
  </si>
  <si>
    <t>Transporte</t>
  </si>
  <si>
    <t>Prestación de servicios de transporte público de pasajeros</t>
  </si>
  <si>
    <t>Servicio de transporte público organizado implementados (SITM. SITP. SETP, SITR)</t>
  </si>
  <si>
    <t>Implementación del Sistema Estrategico de Transporte Público de Pasajeros de Armenia</t>
  </si>
  <si>
    <t>Nación</t>
  </si>
  <si>
    <t>Amable</t>
  </si>
  <si>
    <t>INFRAESTRUCTURA CONSTRUIDA: "Acciones Concretas"</t>
  </si>
  <si>
    <t>Implementación de la red semaforica y el centro de control de tráfico</t>
  </si>
  <si>
    <t>Seguridad de Transporte</t>
  </si>
  <si>
    <t>Sistema de gestión y control de flota para el SETP</t>
  </si>
  <si>
    <t>Implementación del sistema de gestión y control de flota para el SETP</t>
  </si>
  <si>
    <t xml:space="preserve">Cicloinfraestructura construida. </t>
  </si>
  <si>
    <t>Biciestacionamientos para la integración con el sistema estrategico de transporte público de pasajeros</t>
  </si>
  <si>
    <t>Ordenamiento territorial y desarrollo urbano</t>
  </si>
  <si>
    <t xml:space="preserve">Espacio publico adecuado. </t>
  </si>
  <si>
    <t>Kilometros de vias rehabilitadas - AMABLE</t>
  </si>
  <si>
    <t>Espacio publico construido</t>
  </si>
  <si>
    <t>Kilómetros construidos de proyectos viales - AMABLE</t>
  </si>
  <si>
    <t>Unidades de paraderos con espacio público construido - AMABLE</t>
  </si>
  <si>
    <t>Portales construidos</t>
  </si>
  <si>
    <t>Andenes de la red urbana rehabilitados</t>
  </si>
  <si>
    <t>Metros cuadrados de andenes renovados</t>
  </si>
  <si>
    <t xml:space="preserve">Unidades de terminales de ruta construidos </t>
  </si>
  <si>
    <t>Indice de competitividad de ciudades</t>
  </si>
  <si>
    <t>Mejoramiento en el espacio urbano</t>
  </si>
  <si>
    <t>Tasa de mitigación de siniestros viales</t>
  </si>
  <si>
    <t>3, 6, 11</t>
  </si>
  <si>
    <t>Vivienda</t>
  </si>
  <si>
    <t>17.48</t>
  </si>
  <si>
    <t>1.49</t>
  </si>
  <si>
    <t>0.13</t>
  </si>
  <si>
    <t>S.D</t>
  </si>
  <si>
    <t xml:space="preserve">Construcción del Paradero con Espacio Público y obras complementariaas PEP Hospital San Juan de Dios </t>
  </si>
  <si>
    <t xml:space="preserve">Rehabilitación vial de la carrera 19 tramo centro desde la calle 10 norte hasta la calle 25 </t>
  </si>
  <si>
    <t xml:space="preserve">Contrucción del proyecto vial de la calle 50 tramo III (puente los quindos) y obras complementarias desde la glorieta los naranjos hasta la intersección de la entrada al barrio los quindos </t>
  </si>
  <si>
    <t>N/A</t>
  </si>
  <si>
    <t>Construcción de Biciestacionamientos para la integración con el sistema estrategico de transporte público de pasajeros ubicados en el Paradero con Espacio Público Hospital San Juan de Dios</t>
  </si>
  <si>
    <t>Realización de Biciestacionamientos para la integración con el sistema estrategico de transporte público de pasajeros los cuales estarán ubicados en el Paradero con Espacio Público Hospital San Juan de Dios</t>
  </si>
  <si>
    <t xml:space="preserve">Realización de la rehabilitación vial de la carrera 19 tramo centro desde la calle 10 norte hasta la calle 25 </t>
  </si>
  <si>
    <t xml:space="preserve">Realización de la contrucción del proyecto vial de la calle 50 tramo III (puente los quindos) y obras complementarias desde la glorieta los naranjos hasta la intersección de la entrada al barrio los quindos </t>
  </si>
  <si>
    <t xml:space="preserve">Proyecto vial de la calle 50 tramo III (puente los quindos) y obras complementarias </t>
  </si>
  <si>
    <t xml:space="preserve">Paradero con Espacio Público y obras complementariaas PEP Hospital San Juan de Dios </t>
  </si>
  <si>
    <t xml:space="preserve">Realización de la construcción del Paradero con Espacio Público y obras complementariaas PEP Hospital San Juan de Dios </t>
  </si>
  <si>
    <t xml:space="preserve">Terminal de ruta puerto espejo y obras complementarias </t>
  </si>
  <si>
    <t>Renovación de los andenes del centro tramo 6 de la carrera 19 entre calles 12 y 24</t>
  </si>
  <si>
    <t xml:space="preserve">Renovación de andenes del centro tramo 6 </t>
  </si>
  <si>
    <t>Realización de la renovación de los andenes del centro tramo 6 de la carrera 19 entre calles 12 y 24</t>
  </si>
  <si>
    <t xml:space="preserve">SEGUIMIENTO AL PLAN DE ACCIÓN                         </t>
  </si>
  <si>
    <t>Código: D-DP-PDE-060</t>
  </si>
  <si>
    <t xml:space="preserve">Unidad Ejecutora: </t>
  </si>
  <si>
    <t>EFICIENCIA LOGRO Y/O ALCANCE DE LA META</t>
  </si>
  <si>
    <t xml:space="preserve">EFICACIA PRESUPUESTAL </t>
  </si>
  <si>
    <t xml:space="preserve">COBERTURA </t>
  </si>
  <si>
    <t>OBSERVACION</t>
  </si>
  <si>
    <t>INDICADOR DE PRODUCTO</t>
  </si>
  <si>
    <t xml:space="preserve">INDICADOR / ACCIONES / 
ACTIVIDADES </t>
  </si>
  <si>
    <t>Valor de la meta del indicador de producto del proyecto a la fecha de corte</t>
  </si>
  <si>
    <t>Recursos asignados, en pesos en el momento presupuestal (Apropiación Definitiva)</t>
  </si>
  <si>
    <t>Recursos ejecutados en pesos en el momento presupuestal (Reg. Presupuestal)</t>
  </si>
  <si>
    <t>Población beneficiada con la actividad</t>
  </si>
  <si>
    <t>Lugar geográfico en que se desarrolla la actividad</t>
  </si>
  <si>
    <t>Observaciones a la fecha del corte por actividad o total del proyecto</t>
  </si>
  <si>
    <t>% avance de la meta del indicador del proyecto a la fecha de corte</t>
  </si>
  <si>
    <t>% ejecución presupuestal a la fecha de corte</t>
  </si>
  <si>
    <r>
      <t xml:space="preserve">SECRETARÍA O  ENTIDAD RESPONSABLE:  </t>
    </r>
    <r>
      <rPr>
        <b/>
        <u val="single"/>
        <sz val="10"/>
        <rFont val="Arial"/>
        <family val="2"/>
      </rPr>
      <t>4.6. AMABLE EICE</t>
    </r>
  </si>
  <si>
    <t>GERENTE AMABLE EICE</t>
  </si>
  <si>
    <t>JAMES CASTAÑO HERRERA</t>
  </si>
  <si>
    <t>Fecha: 29/12/2020</t>
  </si>
  <si>
    <t>Versión: 006</t>
  </si>
  <si>
    <t>Implementación de la red semaforica y el centro de control de trafico para el SETP de Armenia</t>
  </si>
  <si>
    <t>Implementar la red semaforica y el centro de control de trafico para el SETP de Armenia</t>
  </si>
  <si>
    <t>Implementación del sistema de gestión y control de flota para el SETP de Armenia</t>
  </si>
  <si>
    <t>Implementar el sistema de gestión y control de flota para el SETP de Armenia</t>
  </si>
  <si>
    <t xml:space="preserve">Construcción del terminal de ruta puerto espejo, terminal de ruta simón bolivar, terminal de ruta aeropuerto, terminal de ruta la patria y obras complementarias </t>
  </si>
  <si>
    <t xml:space="preserve">Realización de la construcción del terminal de ruta puerto espejo, terminal de ruta simón bolivar, terminal de ruta aeropuerto, terminal de ruta la patria yy obras complementarias </t>
  </si>
  <si>
    <t>55.037 habitantes</t>
  </si>
  <si>
    <t>Avenida Bolivar Calle 17 Norte</t>
  </si>
  <si>
    <t>Esta meta dentro en el proyecto Construcción del paradero con espacio público PEP Hospital San Juan de Dios</t>
  </si>
  <si>
    <t>86.939 Habitantes</t>
  </si>
  <si>
    <t>Carrera 19 centro desde la calle 10 norte hasta la calle 25</t>
  </si>
  <si>
    <t>58.567 Habitantes</t>
  </si>
  <si>
    <t>Calle 50 # 34-79</t>
  </si>
  <si>
    <t>Calle 50 barrio puerto espejo via pueblo tapao</t>
  </si>
  <si>
    <t>Carrera 19 centro desde la calle 12 hasta la calle 24</t>
  </si>
  <si>
    <t>El proyecto de semaforizacion se encuentra pendiente al cierra de la ETLF de la entidad, para realizar su actualizacion en el proyecto y posteriomente iniciar su ejecucion</t>
  </si>
  <si>
    <t>El proyecto de implementacion del sistema de gestion y control de flota se encuentra en estructuración por parte del ente gestor y se estima su inicio de ejecucion en el segundo semestre de 2021</t>
  </si>
  <si>
    <t>El contrato se encuentra terminado en su totalidad el 22 de octubre de 2020, se encuentra pendiente el proceso de liquidación</t>
  </si>
  <si>
    <t>VIGENCIA AÑO:2021</t>
  </si>
  <si>
    <t>La implementación que da cumplimiento a esta meta se tiene estimada para la vigencia 2023,. Actualmente el ente gestor se encuentra trabajando en la implementacion del SETP</t>
  </si>
  <si>
    <t>El paradero con espacio publico PEP Hospital san juan de dios se realizó el acta de terminacion de obras y se puso en funcionamiento el paradero desde el 09 de julio de 2021</t>
  </si>
  <si>
    <t>Se encuentra en ejecución el terminal de ruta puerto espejo con un avance del 90%.</t>
  </si>
  <si>
    <t>El proyecto vial calle 50 tramo III puente los quindos se encuentra en ejecucion con un avance del 85%</t>
  </si>
  <si>
    <t>Periodo de corte:   A 31 DE DICIEMBRE DE 2021</t>
  </si>
  <si>
    <t>Semáforo Alcance de la Meta:
Verde(100%)
 Amarillo (90%) 
 Rojo (75%)</t>
  </si>
  <si>
    <t>Semáforo Ejecución:
Verde (100%) 
 Amarillo (90%) 
 Rojo (75%)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</si>
</sst>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\ #,##0"/>
    <numFmt numFmtId="185" formatCode="&quot;$&quot;\ #,##0.00"/>
    <numFmt numFmtId="186" formatCode="0.0%"/>
    <numFmt numFmtId="187" formatCode="[$-240A]dddd\,\ d\ &quot;de&quot;\ mmmm\ &quot;de&quot;\ yyyy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sz val="12"/>
      <color indexed="3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Arial"/>
      <family val="2"/>
    </font>
    <font>
      <sz val="12"/>
      <color rgb="FF0070C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 wrapText="1"/>
    </xf>
    <xf numFmtId="18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84" fontId="0" fillId="0" borderId="0" xfId="0" applyNumberFormat="1" applyFont="1" applyAlignment="1">
      <alignment horizontal="right"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horizontal="justify" vertical="center" wrapText="1"/>
    </xf>
    <xf numFmtId="0" fontId="44" fillId="0" borderId="18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9" fontId="0" fillId="0" borderId="19" xfId="58" applyNumberFormat="1" applyFill="1" applyBorder="1" applyAlignment="1">
      <alignment horizontal="center" vertical="center" wrapText="1"/>
    </xf>
    <xf numFmtId="9" fontId="0" fillId="0" borderId="18" xfId="58" applyNumberForma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84" fontId="0" fillId="0" borderId="18" xfId="0" applyNumberFormat="1" applyFont="1" applyFill="1" applyBorder="1" applyAlignment="1">
      <alignment horizontal="center" vertical="center" wrapText="1"/>
    </xf>
    <xf numFmtId="184" fontId="0" fillId="0" borderId="21" xfId="0" applyNumberFormat="1" applyFont="1" applyFill="1" applyBorder="1" applyAlignment="1">
      <alignment horizontal="center" vertical="center" wrapText="1"/>
    </xf>
    <xf numFmtId="0" fontId="45" fillId="25" borderId="22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horizontal="justify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84" fontId="0" fillId="0" borderId="19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85" fontId="18" fillId="24" borderId="11" xfId="0" applyNumberFormat="1" applyFont="1" applyFill="1" applyBorder="1" applyAlignment="1">
      <alignment horizontal="center" vertical="center" wrapText="1"/>
    </xf>
    <xf numFmtId="185" fontId="18" fillId="24" borderId="13" xfId="0" applyNumberFormat="1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0" fontId="18" fillId="27" borderId="14" xfId="0" applyFont="1" applyFill="1" applyBorder="1" applyAlignment="1">
      <alignment horizontal="center" vertical="center" wrapText="1"/>
    </xf>
    <xf numFmtId="0" fontId="18" fillId="27" borderId="27" xfId="0" applyFont="1" applyFill="1" applyBorder="1" applyAlignment="1">
      <alignment horizontal="center" vertical="center" wrapText="1"/>
    </xf>
    <xf numFmtId="10" fontId="0" fillId="0" borderId="19" xfId="0" applyNumberFormat="1" applyFont="1" applyFill="1" applyBorder="1" applyAlignment="1">
      <alignment horizontal="center" vertical="center" wrapText="1"/>
    </xf>
    <xf numFmtId="0" fontId="18" fillId="27" borderId="28" xfId="0" applyFont="1" applyFill="1" applyBorder="1" applyAlignment="1">
      <alignment horizontal="center" vertical="center" wrapText="1"/>
    </xf>
    <xf numFmtId="0" fontId="18" fillId="27" borderId="29" xfId="0" applyFont="1" applyFill="1" applyBorder="1" applyAlignment="1">
      <alignment horizontal="center" vertical="center" wrapText="1"/>
    </xf>
    <xf numFmtId="10" fontId="0" fillId="0" borderId="18" xfId="0" applyNumberFormat="1" applyFont="1" applyFill="1" applyBorder="1" applyAlignment="1">
      <alignment horizontal="center" vertical="center" wrapText="1"/>
    </xf>
    <xf numFmtId="9" fontId="0" fillId="0" borderId="19" xfId="58" applyFill="1" applyBorder="1" applyAlignment="1">
      <alignment horizontal="center" vertical="center" wrapText="1"/>
    </xf>
    <xf numFmtId="9" fontId="0" fillId="0" borderId="18" xfId="58" applyFill="1" applyBorder="1" applyAlignment="1">
      <alignment horizontal="center" vertical="center" wrapText="1"/>
    </xf>
    <xf numFmtId="9" fontId="0" fillId="0" borderId="21" xfId="58" applyFill="1" applyBorder="1" applyAlignment="1">
      <alignment horizontal="center" vertical="center" wrapText="1"/>
    </xf>
    <xf numFmtId="0" fontId="0" fillId="0" borderId="0" xfId="58" applyNumberFormat="1" applyBorder="1" applyAlignment="1">
      <alignment vertical="center" wrapText="1"/>
    </xf>
    <xf numFmtId="169" fontId="0" fillId="0" borderId="18" xfId="50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9" fontId="0" fillId="0" borderId="30" xfId="58" applyNumberForma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9" fontId="0" fillId="0" borderId="32" xfId="58" applyNumberFormat="1" applyFill="1" applyBorder="1" applyAlignment="1">
      <alignment horizontal="center" vertical="center" wrapText="1"/>
    </xf>
    <xf numFmtId="0" fontId="45" fillId="28" borderId="22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184" fontId="0" fillId="0" borderId="18" xfId="0" applyNumberFormat="1" applyBorder="1" applyAlignment="1">
      <alignment horizontal="center" vertical="center" wrapText="1"/>
    </xf>
    <xf numFmtId="184" fontId="0" fillId="0" borderId="30" xfId="0" applyNumberFormat="1" applyFont="1" applyFill="1" applyBorder="1" applyAlignment="1">
      <alignment horizontal="center" vertical="center" wrapText="1"/>
    </xf>
    <xf numFmtId="9" fontId="0" fillId="0" borderId="30" xfId="58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184" fontId="0" fillId="0" borderId="30" xfId="0" applyNumberFormat="1" applyBorder="1" applyAlignment="1">
      <alignment horizontal="center" vertical="center" wrapText="1"/>
    </xf>
    <xf numFmtId="184" fontId="0" fillId="0" borderId="34" xfId="0" applyNumberFormat="1" applyBorder="1" applyAlignment="1">
      <alignment horizontal="center" vertical="center" wrapText="1"/>
    </xf>
    <xf numFmtId="184" fontId="0" fillId="0" borderId="32" xfId="0" applyNumberForma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10" fontId="0" fillId="0" borderId="30" xfId="0" applyNumberFormat="1" applyFont="1" applyFill="1" applyBorder="1" applyAlignment="1">
      <alignment horizontal="center" vertical="center" wrapText="1"/>
    </xf>
    <xf numFmtId="10" fontId="0" fillId="0" borderId="34" xfId="0" applyNumberFormat="1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45" fillId="28" borderId="40" xfId="0" applyFont="1" applyFill="1" applyBorder="1" applyAlignment="1">
      <alignment horizontal="center" vertical="center" wrapText="1"/>
    </xf>
    <xf numFmtId="0" fontId="45" fillId="28" borderId="38" xfId="0" applyFont="1" applyFill="1" applyBorder="1" applyAlignment="1">
      <alignment horizontal="center" vertical="center" wrapText="1"/>
    </xf>
    <xf numFmtId="9" fontId="0" fillId="0" borderId="30" xfId="58" applyNumberFormat="1" applyFill="1" applyBorder="1" applyAlignment="1">
      <alignment horizontal="center" vertical="center" wrapText="1"/>
    </xf>
    <xf numFmtId="9" fontId="0" fillId="0" borderId="34" xfId="58" applyNumberFormat="1" applyFill="1" applyBorder="1" applyAlignment="1">
      <alignment horizontal="center" vertical="center" wrapText="1"/>
    </xf>
    <xf numFmtId="10" fontId="0" fillId="0" borderId="32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9" fontId="0" fillId="0" borderId="32" xfId="58" applyNumberFormat="1" applyFill="1" applyBorder="1" applyAlignment="1">
      <alignment horizontal="center" vertical="center" wrapText="1"/>
    </xf>
    <xf numFmtId="0" fontId="18" fillId="27" borderId="28" xfId="0" applyFont="1" applyFill="1" applyBorder="1" applyAlignment="1">
      <alignment horizontal="center" vertical="center" wrapText="1"/>
    </xf>
    <xf numFmtId="0" fontId="18" fillId="27" borderId="42" xfId="0" applyFont="1" applyFill="1" applyBorder="1" applyAlignment="1">
      <alignment horizontal="center" vertical="center" wrapText="1"/>
    </xf>
    <xf numFmtId="0" fontId="18" fillId="29" borderId="28" xfId="0" applyFont="1" applyFill="1" applyBorder="1" applyAlignment="1">
      <alignment horizontal="center" vertical="center" wrapText="1"/>
    </xf>
    <xf numFmtId="0" fontId="18" fillId="29" borderId="42" xfId="0" applyFont="1" applyFill="1" applyBorder="1" applyAlignment="1">
      <alignment horizontal="center" vertical="center" wrapText="1"/>
    </xf>
    <xf numFmtId="185" fontId="18" fillId="24" borderId="42" xfId="0" applyNumberFormat="1" applyFont="1" applyFill="1" applyBorder="1" applyAlignment="1">
      <alignment horizontal="center" vertical="center" wrapText="1"/>
    </xf>
    <xf numFmtId="185" fontId="18" fillId="24" borderId="43" xfId="0" applyNumberFormat="1" applyFont="1" applyFill="1" applyBorder="1" applyAlignment="1">
      <alignment horizontal="center" vertical="center" wrapText="1"/>
    </xf>
    <xf numFmtId="9" fontId="18" fillId="0" borderId="44" xfId="58" applyFont="1" applyFill="1" applyBorder="1" applyAlignment="1">
      <alignment horizontal="center" vertical="center" wrapText="1"/>
    </xf>
    <xf numFmtId="9" fontId="18" fillId="0" borderId="41" xfId="58" applyFont="1" applyFill="1" applyBorder="1" applyAlignment="1">
      <alignment horizontal="center" vertical="center" wrapText="1"/>
    </xf>
    <xf numFmtId="0" fontId="18" fillId="26" borderId="28" xfId="0" applyFont="1" applyFill="1" applyBorder="1" applyAlignment="1">
      <alignment horizontal="center" vertical="center" wrapText="1"/>
    </xf>
    <xf numFmtId="0" fontId="18" fillId="26" borderId="42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45" fillId="29" borderId="28" xfId="0" applyFont="1" applyFill="1" applyBorder="1" applyAlignment="1">
      <alignment horizontal="center" vertical="center" wrapText="1"/>
    </xf>
    <xf numFmtId="0" fontId="45" fillId="29" borderId="42" xfId="0" applyFont="1" applyFill="1" applyBorder="1" applyAlignment="1">
      <alignment horizontal="center" vertical="center" wrapText="1"/>
    </xf>
    <xf numFmtId="0" fontId="45" fillId="29" borderId="43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left" vertical="center"/>
    </xf>
    <xf numFmtId="0" fontId="20" fillId="0" borderId="46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5" fillId="29" borderId="45" xfId="0" applyFont="1" applyFill="1" applyBorder="1" applyAlignment="1">
      <alignment horizontal="center" vertical="center"/>
    </xf>
    <xf numFmtId="0" fontId="45" fillId="29" borderId="27" xfId="0" applyFont="1" applyFill="1" applyBorder="1" applyAlignment="1">
      <alignment horizontal="center" vertical="center"/>
    </xf>
    <xf numFmtId="0" fontId="45" fillId="29" borderId="46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29" borderId="45" xfId="0" applyFont="1" applyFill="1" applyBorder="1" applyAlignment="1">
      <alignment horizontal="center" vertical="center" wrapText="1"/>
    </xf>
    <xf numFmtId="0" fontId="18" fillId="29" borderId="27" xfId="0" applyFont="1" applyFill="1" applyBorder="1" applyAlignment="1">
      <alignment horizontal="center" vertical="center" wrapText="1"/>
    </xf>
    <xf numFmtId="0" fontId="45" fillId="29" borderId="47" xfId="0" applyFont="1" applyFill="1" applyBorder="1" applyAlignment="1">
      <alignment horizontal="center" vertical="center"/>
    </xf>
    <xf numFmtId="0" fontId="45" fillId="29" borderId="29" xfId="0" applyFont="1" applyFill="1" applyBorder="1" applyAlignment="1">
      <alignment horizontal="center" vertical="center"/>
    </xf>
    <xf numFmtId="0" fontId="45" fillId="29" borderId="48" xfId="0" applyFont="1" applyFill="1" applyBorder="1" applyAlignment="1">
      <alignment horizontal="center" vertical="center"/>
    </xf>
    <xf numFmtId="185" fontId="18" fillId="24" borderId="0" xfId="0" applyNumberFormat="1" applyFont="1" applyFill="1" applyBorder="1" applyAlignment="1">
      <alignment horizontal="center" vertical="center" wrapText="1"/>
    </xf>
    <xf numFmtId="9" fontId="18" fillId="24" borderId="0" xfId="0" applyNumberFormat="1" applyFont="1" applyFill="1" applyBorder="1" applyAlignment="1">
      <alignment horizontal="right" vertical="center" wrapText="1"/>
    </xf>
    <xf numFmtId="9" fontId="0" fillId="0" borderId="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vertical="center" wrapText="1"/>
    </xf>
    <xf numFmtId="0" fontId="18" fillId="24" borderId="0" xfId="0" applyFont="1" applyFill="1" applyBorder="1" applyAlignment="1">
      <alignment vertical="center" wrapText="1"/>
    </xf>
    <xf numFmtId="0" fontId="18" fillId="24" borderId="49" xfId="0" applyFont="1" applyFill="1" applyBorder="1" applyAlignment="1">
      <alignment vertical="center" wrapText="1"/>
    </xf>
    <xf numFmtId="0" fontId="18" fillId="24" borderId="12" xfId="0" applyFont="1" applyFill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2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showGridLines="0" tabSelected="1" view="pageBreakPreview" zoomScaleNormal="89" zoomScaleSheetLayoutView="100" zoomScalePageLayoutView="0" workbookViewId="0" topLeftCell="A1">
      <selection activeCell="D10" sqref="D10:D11"/>
    </sheetView>
  </sheetViews>
  <sheetFormatPr defaultColWidth="11.421875" defaultRowHeight="12.75"/>
  <cols>
    <col min="1" max="1" width="27.00390625" style="6" customWidth="1"/>
    <col min="2" max="2" width="30.421875" style="6" customWidth="1"/>
    <col min="3" max="3" width="19.421875" style="6" customWidth="1"/>
    <col min="4" max="4" width="40.421875" style="6" customWidth="1"/>
    <col min="5" max="5" width="12.421875" style="6" customWidth="1"/>
    <col min="6" max="6" width="15.421875" style="6" customWidth="1"/>
    <col min="7" max="7" width="35.421875" style="6" customWidth="1"/>
    <col min="8" max="8" width="30.140625" style="6" customWidth="1"/>
    <col min="9" max="9" width="40.140625" style="6" customWidth="1"/>
    <col min="10" max="10" width="12.421875" style="6" customWidth="1"/>
    <col min="11" max="11" width="11.421875" style="6" customWidth="1"/>
    <col min="12" max="12" width="21.421875" style="6" customWidth="1"/>
    <col min="13" max="13" width="22.421875" style="6" customWidth="1"/>
    <col min="14" max="14" width="31.00390625" style="9" customWidth="1"/>
    <col min="15" max="15" width="26.421875" style="9" customWidth="1"/>
    <col min="16" max="16" width="12.421875" style="9" customWidth="1"/>
    <col min="17" max="18" width="20.8515625" style="9" customWidth="1"/>
    <col min="19" max="19" width="37.421875" style="9" customWidth="1"/>
    <col min="20" max="20" width="20.421875" style="9" customWidth="1"/>
    <col min="21" max="21" width="14.140625" style="9" customWidth="1"/>
    <col min="22" max="22" width="28.8515625" style="25" customWidth="1"/>
    <col min="23" max="23" width="25.140625" style="25" customWidth="1"/>
    <col min="24" max="24" width="37.421875" style="25" customWidth="1"/>
    <col min="25" max="26" width="21.421875" style="25" customWidth="1"/>
    <col min="27" max="27" width="24.8515625" style="25" customWidth="1"/>
    <col min="28" max="28" width="25.421875" style="6" customWidth="1"/>
    <col min="29" max="29" width="38.140625" style="18" customWidth="1"/>
    <col min="30" max="16384" width="11.421875" style="2" customWidth="1"/>
  </cols>
  <sheetData>
    <row r="1" spans="1:29" ht="22.5" customHeight="1">
      <c r="A1" s="146"/>
      <c r="B1" s="147"/>
      <c r="C1" s="130" t="s">
        <v>80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2"/>
      <c r="AB1" s="34" t="s">
        <v>81</v>
      </c>
      <c r="AC1" s="2"/>
    </row>
    <row r="2" spans="1:29" ht="25.5" customHeight="1">
      <c r="A2" s="148"/>
      <c r="B2" s="149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7"/>
      <c r="AB2" s="35" t="s">
        <v>100</v>
      </c>
      <c r="AC2" s="2"/>
    </row>
    <row r="3" spans="1:29" ht="20.25" customHeight="1">
      <c r="A3" s="148"/>
      <c r="B3" s="149"/>
      <c r="C3" s="133" t="s">
        <v>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5"/>
      <c r="AB3" s="35" t="s">
        <v>101</v>
      </c>
      <c r="AC3" s="2"/>
    </row>
    <row r="4" spans="1:29" ht="27.75" customHeight="1" thickBot="1">
      <c r="A4" s="150"/>
      <c r="B4" s="151"/>
      <c r="C4" s="136" t="s">
        <v>3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8"/>
      <c r="AB4" s="36" t="s">
        <v>5</v>
      </c>
      <c r="AC4" s="2"/>
    </row>
    <row r="5" spans="1:29" ht="20.25" customHeight="1" thickBot="1">
      <c r="A5" s="139" t="s">
        <v>82</v>
      </c>
      <c r="B5" s="140"/>
      <c r="C5" s="140"/>
      <c r="D5" s="140"/>
      <c r="E5" s="140"/>
      <c r="F5" s="140"/>
      <c r="G5" s="141"/>
      <c r="H5" s="142" t="s">
        <v>125</v>
      </c>
      <c r="I5" s="142"/>
      <c r="J5" s="142"/>
      <c r="K5" s="142"/>
      <c r="L5" s="142"/>
      <c r="M5" s="142"/>
      <c r="N5" s="143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5"/>
      <c r="AC5" s="2"/>
    </row>
    <row r="6" spans="1:29" ht="24" customHeight="1" thickBot="1">
      <c r="A6" s="163" t="s">
        <v>97</v>
      </c>
      <c r="B6" s="164"/>
      <c r="C6" s="164"/>
      <c r="D6" s="164"/>
      <c r="E6" s="164"/>
      <c r="F6" s="164"/>
      <c r="G6" s="164"/>
      <c r="H6" s="164"/>
      <c r="I6" s="164"/>
      <c r="J6" s="164"/>
      <c r="K6" s="60"/>
      <c r="L6" s="124" t="s">
        <v>120</v>
      </c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6"/>
      <c r="AC6" s="2"/>
    </row>
    <row r="7" spans="1:28" s="3" customFormat="1" ht="9" customHeight="1" thickBot="1">
      <c r="A7" s="159"/>
      <c r="B7" s="159"/>
      <c r="C7" s="159"/>
      <c r="D7" s="159"/>
      <c r="E7" s="159"/>
      <c r="F7" s="159"/>
      <c r="G7" s="159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23"/>
      <c r="AB7" s="7"/>
    </row>
    <row r="8" spans="1:28" s="3" customFormat="1" ht="24" customHeight="1" thickBot="1">
      <c r="A8" s="165" t="s">
        <v>28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25" t="s">
        <v>15</v>
      </c>
      <c r="M8" s="125"/>
      <c r="N8" s="126"/>
      <c r="O8" s="124" t="s">
        <v>29</v>
      </c>
      <c r="P8" s="125"/>
      <c r="Q8" s="126"/>
      <c r="R8" s="124" t="s">
        <v>83</v>
      </c>
      <c r="S8" s="126"/>
      <c r="T8" s="124" t="s">
        <v>84</v>
      </c>
      <c r="U8" s="125"/>
      <c r="V8" s="125"/>
      <c r="W8" s="125"/>
      <c r="X8" s="126"/>
      <c r="Y8" s="124" t="s">
        <v>85</v>
      </c>
      <c r="Z8" s="125"/>
      <c r="AA8" s="28" t="s">
        <v>86</v>
      </c>
      <c r="AB8" s="28" t="s">
        <v>16</v>
      </c>
    </row>
    <row r="9" spans="1:28" s="4" customFormat="1" ht="24" customHeight="1" thickBot="1">
      <c r="A9" s="127" t="s">
        <v>17</v>
      </c>
      <c r="B9" s="127" t="s">
        <v>18</v>
      </c>
      <c r="C9" s="127" t="s">
        <v>19</v>
      </c>
      <c r="D9" s="167" t="s">
        <v>20</v>
      </c>
      <c r="E9" s="168"/>
      <c r="F9" s="169"/>
      <c r="G9" s="127" t="s">
        <v>21</v>
      </c>
      <c r="H9" s="127" t="s">
        <v>22</v>
      </c>
      <c r="I9" s="160" t="s">
        <v>87</v>
      </c>
      <c r="J9" s="161"/>
      <c r="K9" s="162"/>
      <c r="L9" s="64">
        <v>1</v>
      </c>
      <c r="M9" s="64">
        <v>2</v>
      </c>
      <c r="N9" s="64">
        <v>3</v>
      </c>
      <c r="O9" s="64">
        <v>4</v>
      </c>
      <c r="P9" s="64">
        <v>5</v>
      </c>
      <c r="Q9" s="64">
        <v>6</v>
      </c>
      <c r="R9" s="64">
        <v>7</v>
      </c>
      <c r="S9" s="64">
        <v>8</v>
      </c>
      <c r="T9" s="64">
        <v>9</v>
      </c>
      <c r="U9" s="64">
        <v>10</v>
      </c>
      <c r="V9" s="64">
        <v>11</v>
      </c>
      <c r="W9" s="64">
        <v>12</v>
      </c>
      <c r="X9" s="64">
        <v>13</v>
      </c>
      <c r="Y9" s="64">
        <v>14</v>
      </c>
      <c r="Z9" s="64">
        <v>15</v>
      </c>
      <c r="AA9" s="64">
        <v>16</v>
      </c>
      <c r="AB9" s="64">
        <v>17</v>
      </c>
    </row>
    <row r="10" spans="1:28" s="1" customFormat="1" ht="84" customHeight="1" thickBot="1">
      <c r="A10" s="128"/>
      <c r="B10" s="128"/>
      <c r="C10" s="128"/>
      <c r="D10" s="127" t="s">
        <v>23</v>
      </c>
      <c r="E10" s="127" t="s">
        <v>24</v>
      </c>
      <c r="F10" s="127" t="s">
        <v>25</v>
      </c>
      <c r="G10" s="128"/>
      <c r="H10" s="128"/>
      <c r="I10" s="127" t="s">
        <v>23</v>
      </c>
      <c r="J10" s="127" t="s">
        <v>26</v>
      </c>
      <c r="K10" s="127" t="s">
        <v>27</v>
      </c>
      <c r="L10" s="116" t="s">
        <v>4</v>
      </c>
      <c r="M10" s="116" t="s">
        <v>6</v>
      </c>
      <c r="N10" s="116" t="s">
        <v>7</v>
      </c>
      <c r="O10" s="116" t="s">
        <v>88</v>
      </c>
      <c r="P10" s="116" t="s">
        <v>31</v>
      </c>
      <c r="Q10" s="116" t="s">
        <v>30</v>
      </c>
      <c r="R10" s="114" t="s">
        <v>89</v>
      </c>
      <c r="S10" s="65" t="s">
        <v>126</v>
      </c>
      <c r="T10" s="122" t="s">
        <v>8</v>
      </c>
      <c r="U10" s="122" t="s">
        <v>1</v>
      </c>
      <c r="V10" s="122" t="s">
        <v>90</v>
      </c>
      <c r="W10" s="114" t="s">
        <v>91</v>
      </c>
      <c r="X10" s="66" t="s">
        <v>127</v>
      </c>
      <c r="Y10" s="114" t="s">
        <v>92</v>
      </c>
      <c r="Z10" s="114" t="s">
        <v>93</v>
      </c>
      <c r="AA10" s="114" t="s">
        <v>94</v>
      </c>
      <c r="AB10" s="116" t="s">
        <v>0</v>
      </c>
    </row>
    <row r="11" spans="1:28" s="1" customFormat="1" ht="43.5" customHeight="1" thickBo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17"/>
      <c r="M11" s="117"/>
      <c r="N11" s="117"/>
      <c r="O11" s="117"/>
      <c r="P11" s="117"/>
      <c r="Q11" s="117"/>
      <c r="R11" s="115"/>
      <c r="S11" s="68" t="s">
        <v>95</v>
      </c>
      <c r="T11" s="123"/>
      <c r="U11" s="123"/>
      <c r="V11" s="123"/>
      <c r="W11" s="115"/>
      <c r="X11" s="69" t="s">
        <v>96</v>
      </c>
      <c r="Y11" s="115"/>
      <c r="Z11" s="115"/>
      <c r="AA11" s="115"/>
      <c r="AB11" s="117"/>
    </row>
    <row r="12" spans="1:29" s="1" customFormat="1" ht="102.75" thickBot="1">
      <c r="A12" s="49" t="s">
        <v>32</v>
      </c>
      <c r="B12" s="41" t="s">
        <v>33</v>
      </c>
      <c r="C12" s="41">
        <v>11</v>
      </c>
      <c r="D12" s="50" t="s">
        <v>56</v>
      </c>
      <c r="E12" s="41" t="s">
        <v>64</v>
      </c>
      <c r="F12" s="42">
        <v>1</v>
      </c>
      <c r="G12" s="51" t="s">
        <v>34</v>
      </c>
      <c r="H12" s="51" t="s">
        <v>35</v>
      </c>
      <c r="I12" s="51" t="s">
        <v>36</v>
      </c>
      <c r="J12" s="41">
        <v>0</v>
      </c>
      <c r="K12" s="52">
        <v>1</v>
      </c>
      <c r="L12" s="54" t="s">
        <v>68</v>
      </c>
      <c r="M12" s="45" t="s">
        <v>68</v>
      </c>
      <c r="N12" s="45" t="s">
        <v>68</v>
      </c>
      <c r="O12" s="45" t="s">
        <v>68</v>
      </c>
      <c r="P12" s="45" t="s">
        <v>68</v>
      </c>
      <c r="Q12" s="45" t="s">
        <v>68</v>
      </c>
      <c r="R12" s="45" t="s">
        <v>68</v>
      </c>
      <c r="S12" s="67">
        <v>0.37</v>
      </c>
      <c r="T12" s="45" t="s">
        <v>68</v>
      </c>
      <c r="U12" s="45" t="s">
        <v>68</v>
      </c>
      <c r="V12" s="55">
        <f>1000000000+3435728400+109870000+113715567+1717746001.38</f>
        <v>6377059968.38</v>
      </c>
      <c r="W12" s="55">
        <f>1656316156.83+110639113+435728400</f>
        <v>2202683669.83</v>
      </c>
      <c r="X12" s="71">
        <f>W12/V12</f>
        <v>0.3454073947480158</v>
      </c>
      <c r="Y12" s="47" t="s">
        <v>68</v>
      </c>
      <c r="Z12" s="47" t="s">
        <v>68</v>
      </c>
      <c r="AA12" s="55" t="s">
        <v>121</v>
      </c>
      <c r="AB12" s="46" t="s">
        <v>38</v>
      </c>
      <c r="AC12" s="17"/>
    </row>
    <row r="13" spans="1:29" s="1" customFormat="1" ht="115.5" thickBot="1">
      <c r="A13" s="81" t="s">
        <v>39</v>
      </c>
      <c r="B13" s="40" t="s">
        <v>33</v>
      </c>
      <c r="C13" s="79">
        <v>11</v>
      </c>
      <c r="D13" s="39" t="s">
        <v>58</v>
      </c>
      <c r="E13" s="79" t="s">
        <v>64</v>
      </c>
      <c r="F13" s="80">
        <v>0.3</v>
      </c>
      <c r="G13" s="38" t="s">
        <v>41</v>
      </c>
      <c r="H13" s="38" t="s">
        <v>40</v>
      </c>
      <c r="I13" s="38" t="s">
        <v>40</v>
      </c>
      <c r="J13" s="79">
        <v>0</v>
      </c>
      <c r="K13" s="82">
        <v>1</v>
      </c>
      <c r="L13" s="56" t="s">
        <v>68</v>
      </c>
      <c r="M13" s="44" t="s">
        <v>102</v>
      </c>
      <c r="N13" s="44" t="s">
        <v>102</v>
      </c>
      <c r="O13" s="44" t="s">
        <v>103</v>
      </c>
      <c r="P13" s="44">
        <v>0</v>
      </c>
      <c r="Q13" s="44">
        <v>1</v>
      </c>
      <c r="R13" s="44">
        <v>0</v>
      </c>
      <c r="S13" s="70">
        <v>0.2</v>
      </c>
      <c r="T13" s="44">
        <v>2302</v>
      </c>
      <c r="U13" s="44" t="s">
        <v>37</v>
      </c>
      <c r="V13" s="47">
        <v>7294294932.43</v>
      </c>
      <c r="W13" s="47">
        <v>0</v>
      </c>
      <c r="X13" s="72">
        <f aca="true" t="shared" si="0" ref="X13:X23">W13/V13</f>
        <v>0</v>
      </c>
      <c r="Y13" s="47" t="s">
        <v>68</v>
      </c>
      <c r="Z13" s="47" t="s">
        <v>68</v>
      </c>
      <c r="AA13" s="47" t="s">
        <v>117</v>
      </c>
      <c r="AB13" s="57" t="s">
        <v>38</v>
      </c>
      <c r="AC13" s="17"/>
    </row>
    <row r="14" spans="1:29" s="1" customFormat="1" ht="128.25" thickBot="1">
      <c r="A14" s="81" t="s">
        <v>39</v>
      </c>
      <c r="B14" s="40" t="s">
        <v>33</v>
      </c>
      <c r="C14" s="79">
        <v>11</v>
      </c>
      <c r="D14" s="39" t="s">
        <v>58</v>
      </c>
      <c r="E14" s="79" t="s">
        <v>64</v>
      </c>
      <c r="F14" s="80">
        <v>0.3</v>
      </c>
      <c r="G14" s="38" t="s">
        <v>41</v>
      </c>
      <c r="H14" s="38" t="s">
        <v>42</v>
      </c>
      <c r="I14" s="38" t="s">
        <v>43</v>
      </c>
      <c r="J14" s="79">
        <v>0</v>
      </c>
      <c r="K14" s="82">
        <v>1</v>
      </c>
      <c r="L14" s="56" t="s">
        <v>68</v>
      </c>
      <c r="M14" s="44" t="s">
        <v>104</v>
      </c>
      <c r="N14" s="44" t="s">
        <v>104</v>
      </c>
      <c r="O14" s="44" t="s">
        <v>105</v>
      </c>
      <c r="P14" s="44">
        <v>0</v>
      </c>
      <c r="Q14" s="44">
        <v>1</v>
      </c>
      <c r="R14" s="44">
        <v>0</v>
      </c>
      <c r="S14" s="70">
        <v>0.3</v>
      </c>
      <c r="T14" s="44">
        <v>2303</v>
      </c>
      <c r="U14" s="44" t="s">
        <v>37</v>
      </c>
      <c r="V14" s="47">
        <v>3000000000</v>
      </c>
      <c r="W14" s="47">
        <v>0</v>
      </c>
      <c r="X14" s="72">
        <f t="shared" si="0"/>
        <v>0</v>
      </c>
      <c r="Y14" s="47" t="s">
        <v>68</v>
      </c>
      <c r="Z14" s="47" t="s">
        <v>68</v>
      </c>
      <c r="AA14" s="47" t="s">
        <v>118</v>
      </c>
      <c r="AB14" s="57" t="s">
        <v>38</v>
      </c>
      <c r="AC14" s="17"/>
    </row>
    <row r="15" spans="1:29" s="1" customFormat="1" ht="147" customHeight="1" thickBot="1">
      <c r="A15" s="81" t="s">
        <v>39</v>
      </c>
      <c r="B15" s="40" t="s">
        <v>33</v>
      </c>
      <c r="C15" s="40">
        <v>11</v>
      </c>
      <c r="D15" s="39" t="s">
        <v>58</v>
      </c>
      <c r="E15" s="79" t="s">
        <v>64</v>
      </c>
      <c r="F15" s="43">
        <v>0.3</v>
      </c>
      <c r="G15" s="38" t="s">
        <v>41</v>
      </c>
      <c r="H15" s="38" t="s">
        <v>44</v>
      </c>
      <c r="I15" s="38" t="s">
        <v>45</v>
      </c>
      <c r="J15" s="40">
        <v>0</v>
      </c>
      <c r="K15" s="53">
        <v>8</v>
      </c>
      <c r="L15" s="56" t="s">
        <v>68</v>
      </c>
      <c r="M15" s="44" t="s">
        <v>74</v>
      </c>
      <c r="N15" s="44" t="s">
        <v>69</v>
      </c>
      <c r="O15" s="44" t="s">
        <v>70</v>
      </c>
      <c r="P15" s="44">
        <v>0</v>
      </c>
      <c r="Q15" s="44">
        <v>8</v>
      </c>
      <c r="R15" s="44">
        <v>8</v>
      </c>
      <c r="S15" s="70">
        <f aca="true" t="shared" si="1" ref="S15:S20">R15/Q15</f>
        <v>1</v>
      </c>
      <c r="T15" s="44" t="s">
        <v>68</v>
      </c>
      <c r="U15" s="44" t="s">
        <v>68</v>
      </c>
      <c r="V15" s="47">
        <v>4961807</v>
      </c>
      <c r="W15" s="47">
        <v>4961807</v>
      </c>
      <c r="X15" s="72">
        <f>W15/V15</f>
        <v>1</v>
      </c>
      <c r="Y15" s="75" t="s">
        <v>108</v>
      </c>
      <c r="Z15" s="83" t="s">
        <v>109</v>
      </c>
      <c r="AA15" s="83" t="s">
        <v>110</v>
      </c>
      <c r="AB15" s="57" t="s">
        <v>38</v>
      </c>
      <c r="AC15" s="17"/>
    </row>
    <row r="16" spans="1:29" s="1" customFormat="1" ht="82.5" customHeight="1">
      <c r="A16" s="104" t="s">
        <v>39</v>
      </c>
      <c r="B16" s="97" t="s">
        <v>33</v>
      </c>
      <c r="C16" s="97" t="s">
        <v>59</v>
      </c>
      <c r="D16" s="97" t="s">
        <v>57</v>
      </c>
      <c r="E16" s="97" t="s">
        <v>64</v>
      </c>
      <c r="F16" s="106">
        <v>0.09</v>
      </c>
      <c r="G16" s="97" t="s">
        <v>46</v>
      </c>
      <c r="H16" s="97" t="s">
        <v>47</v>
      </c>
      <c r="I16" s="97" t="s">
        <v>48</v>
      </c>
      <c r="J16" s="97" t="s">
        <v>61</v>
      </c>
      <c r="K16" s="99" t="s">
        <v>62</v>
      </c>
      <c r="L16" s="101" t="s">
        <v>68</v>
      </c>
      <c r="M16" s="93" t="s">
        <v>66</v>
      </c>
      <c r="N16" s="93" t="s">
        <v>66</v>
      </c>
      <c r="O16" s="93" t="s">
        <v>71</v>
      </c>
      <c r="P16" s="93">
        <v>4.1</v>
      </c>
      <c r="Q16" s="93" t="s">
        <v>68</v>
      </c>
      <c r="R16" s="93" t="s">
        <v>68</v>
      </c>
      <c r="S16" s="95">
        <v>1</v>
      </c>
      <c r="T16" s="93" t="s">
        <v>68</v>
      </c>
      <c r="U16" s="93" t="s">
        <v>68</v>
      </c>
      <c r="V16" s="47">
        <v>5103167166.73</v>
      </c>
      <c r="W16" s="47">
        <v>4892351684.32</v>
      </c>
      <c r="X16" s="72">
        <f>W16/V16</f>
        <v>0.9586892853942925</v>
      </c>
      <c r="Y16" s="88" t="s">
        <v>111</v>
      </c>
      <c r="Z16" s="88" t="s">
        <v>112</v>
      </c>
      <c r="AA16" s="88" t="s">
        <v>119</v>
      </c>
      <c r="AB16" s="91" t="s">
        <v>38</v>
      </c>
      <c r="AC16" s="17"/>
    </row>
    <row r="17" spans="1:29" s="1" customFormat="1" ht="82.5" customHeight="1" thickBot="1">
      <c r="A17" s="105"/>
      <c r="B17" s="110"/>
      <c r="C17" s="110"/>
      <c r="D17" s="110"/>
      <c r="E17" s="110"/>
      <c r="F17" s="113"/>
      <c r="G17" s="110"/>
      <c r="H17" s="110"/>
      <c r="I17" s="110"/>
      <c r="J17" s="110"/>
      <c r="K17" s="111"/>
      <c r="L17" s="112"/>
      <c r="M17" s="109"/>
      <c r="N17" s="109"/>
      <c r="O17" s="109"/>
      <c r="P17" s="109"/>
      <c r="Q17" s="109"/>
      <c r="R17" s="109"/>
      <c r="S17" s="108"/>
      <c r="T17" s="109"/>
      <c r="U17" s="109"/>
      <c r="V17" s="47">
        <v>180697049.98</v>
      </c>
      <c r="W17" s="47">
        <v>168859758</v>
      </c>
      <c r="X17" s="72">
        <f>W17/V17</f>
        <v>0.9344909505644383</v>
      </c>
      <c r="Y17" s="90"/>
      <c r="Z17" s="90"/>
      <c r="AA17" s="90"/>
      <c r="AB17" s="103"/>
      <c r="AC17" s="17"/>
    </row>
    <row r="18" spans="1:29" s="1" customFormat="1" ht="135.75" customHeight="1" thickBot="1">
      <c r="A18" s="81" t="s">
        <v>39</v>
      </c>
      <c r="B18" s="40" t="s">
        <v>60</v>
      </c>
      <c r="C18" s="40" t="s">
        <v>59</v>
      </c>
      <c r="D18" s="39" t="s">
        <v>57</v>
      </c>
      <c r="E18" s="79" t="s">
        <v>64</v>
      </c>
      <c r="F18" s="77">
        <v>0.09</v>
      </c>
      <c r="G18" s="39" t="s">
        <v>46</v>
      </c>
      <c r="H18" s="39" t="s">
        <v>49</v>
      </c>
      <c r="I18" s="38" t="s">
        <v>50</v>
      </c>
      <c r="J18" s="76">
        <v>0</v>
      </c>
      <c r="K18" s="78" t="s">
        <v>63</v>
      </c>
      <c r="L18" s="56" t="s">
        <v>68</v>
      </c>
      <c r="M18" s="44" t="s">
        <v>73</v>
      </c>
      <c r="N18" s="44" t="s">
        <v>67</v>
      </c>
      <c r="O18" s="44" t="s">
        <v>72</v>
      </c>
      <c r="P18" s="44">
        <v>0</v>
      </c>
      <c r="Q18" s="44">
        <v>0.26</v>
      </c>
      <c r="R18" s="44">
        <v>0.23</v>
      </c>
      <c r="S18" s="70">
        <f t="shared" si="1"/>
        <v>0.8846153846153846</v>
      </c>
      <c r="T18" s="44">
        <v>230301</v>
      </c>
      <c r="U18" s="44" t="s">
        <v>37</v>
      </c>
      <c r="V18" s="47">
        <v>3482435788.91</v>
      </c>
      <c r="W18" s="47">
        <v>2793229787.1</v>
      </c>
      <c r="X18" s="72">
        <f t="shared" si="0"/>
        <v>0.802090822749751</v>
      </c>
      <c r="Y18" s="83" t="s">
        <v>113</v>
      </c>
      <c r="Z18" s="83" t="s">
        <v>114</v>
      </c>
      <c r="AA18" s="83" t="s">
        <v>124</v>
      </c>
      <c r="AB18" s="57" t="s">
        <v>38</v>
      </c>
      <c r="AC18" s="17"/>
    </row>
    <row r="19" spans="1:29" s="1" customFormat="1" ht="96.75" customHeight="1" thickBot="1">
      <c r="A19" s="81" t="s">
        <v>39</v>
      </c>
      <c r="B19" s="40" t="s">
        <v>60</v>
      </c>
      <c r="C19" s="40" t="s">
        <v>59</v>
      </c>
      <c r="D19" s="39" t="s">
        <v>57</v>
      </c>
      <c r="E19" s="79" t="s">
        <v>64</v>
      </c>
      <c r="F19" s="77">
        <v>0.09</v>
      </c>
      <c r="G19" s="39" t="s">
        <v>46</v>
      </c>
      <c r="H19" s="39" t="s">
        <v>49</v>
      </c>
      <c r="I19" s="38" t="s">
        <v>51</v>
      </c>
      <c r="J19" s="76">
        <v>5</v>
      </c>
      <c r="K19" s="78">
        <v>2</v>
      </c>
      <c r="L19" s="56" t="s">
        <v>68</v>
      </c>
      <c r="M19" s="44" t="s">
        <v>74</v>
      </c>
      <c r="N19" s="44" t="s">
        <v>65</v>
      </c>
      <c r="O19" s="44" t="s">
        <v>75</v>
      </c>
      <c r="P19" s="44">
        <v>0</v>
      </c>
      <c r="Q19" s="44">
        <v>1</v>
      </c>
      <c r="R19" s="44">
        <v>1</v>
      </c>
      <c r="S19" s="70">
        <f t="shared" si="1"/>
        <v>1</v>
      </c>
      <c r="T19" s="44">
        <v>230601</v>
      </c>
      <c r="U19" s="44" t="s">
        <v>37</v>
      </c>
      <c r="V19" s="47">
        <f>2230150073.48-4961807</f>
        <v>2225188266.48</v>
      </c>
      <c r="W19" s="47">
        <f>1383570742.02-4961807</f>
        <v>1378608935.02</v>
      </c>
      <c r="X19" s="72">
        <f t="shared" si="0"/>
        <v>0.6195470989071885</v>
      </c>
      <c r="Y19" s="75" t="s">
        <v>108</v>
      </c>
      <c r="Z19" s="83" t="s">
        <v>109</v>
      </c>
      <c r="AA19" s="83" t="s">
        <v>122</v>
      </c>
      <c r="AB19" s="57" t="s">
        <v>38</v>
      </c>
      <c r="AC19" s="17"/>
    </row>
    <row r="20" spans="1:29" s="1" customFormat="1" ht="90" customHeight="1" thickBot="1">
      <c r="A20" s="81" t="s">
        <v>39</v>
      </c>
      <c r="B20" s="40" t="s">
        <v>60</v>
      </c>
      <c r="C20" s="76">
        <v>11</v>
      </c>
      <c r="D20" s="39" t="s">
        <v>56</v>
      </c>
      <c r="E20" s="79" t="s">
        <v>64</v>
      </c>
      <c r="F20" s="77">
        <v>1</v>
      </c>
      <c r="G20" s="38" t="s">
        <v>34</v>
      </c>
      <c r="H20" s="38" t="s">
        <v>52</v>
      </c>
      <c r="I20" s="38" t="s">
        <v>55</v>
      </c>
      <c r="J20" s="76">
        <v>0</v>
      </c>
      <c r="K20" s="78">
        <v>5</v>
      </c>
      <c r="L20" s="56" t="s">
        <v>68</v>
      </c>
      <c r="M20" s="44" t="s">
        <v>76</v>
      </c>
      <c r="N20" s="44" t="s">
        <v>106</v>
      </c>
      <c r="O20" s="44" t="s">
        <v>107</v>
      </c>
      <c r="P20" s="44">
        <v>0</v>
      </c>
      <c r="Q20" s="44">
        <v>4</v>
      </c>
      <c r="R20" s="44">
        <v>1</v>
      </c>
      <c r="S20" s="70">
        <f t="shared" si="1"/>
        <v>0.25</v>
      </c>
      <c r="T20" s="44">
        <v>2304</v>
      </c>
      <c r="U20" s="44" t="s">
        <v>37</v>
      </c>
      <c r="V20" s="47">
        <v>12829438530</v>
      </c>
      <c r="W20" s="47">
        <v>1808636092.99</v>
      </c>
      <c r="X20" s="72">
        <f t="shared" si="0"/>
        <v>0.14097546738002104</v>
      </c>
      <c r="Y20" s="83" t="s">
        <v>113</v>
      </c>
      <c r="Z20" s="83" t="s">
        <v>115</v>
      </c>
      <c r="AA20" s="83" t="s">
        <v>123</v>
      </c>
      <c r="AB20" s="57" t="s">
        <v>38</v>
      </c>
      <c r="AC20" s="17"/>
    </row>
    <row r="21" spans="1:29" s="1" customFormat="1" ht="90" customHeight="1">
      <c r="A21" s="104" t="s">
        <v>39</v>
      </c>
      <c r="B21" s="97" t="s">
        <v>33</v>
      </c>
      <c r="C21" s="93">
        <v>11</v>
      </c>
      <c r="D21" s="97" t="s">
        <v>56</v>
      </c>
      <c r="E21" s="97" t="s">
        <v>64</v>
      </c>
      <c r="F21" s="106">
        <v>1</v>
      </c>
      <c r="G21" s="97" t="s">
        <v>34</v>
      </c>
      <c r="H21" s="97" t="s">
        <v>53</v>
      </c>
      <c r="I21" s="97" t="s">
        <v>54</v>
      </c>
      <c r="J21" s="97">
        <v>33903</v>
      </c>
      <c r="K21" s="99">
        <v>20395</v>
      </c>
      <c r="L21" s="101" t="s">
        <v>68</v>
      </c>
      <c r="M21" s="93" t="s">
        <v>78</v>
      </c>
      <c r="N21" s="93" t="s">
        <v>77</v>
      </c>
      <c r="O21" s="93" t="s">
        <v>79</v>
      </c>
      <c r="P21" s="93">
        <v>5330</v>
      </c>
      <c r="Q21" s="93" t="s">
        <v>68</v>
      </c>
      <c r="R21" s="93" t="s">
        <v>68</v>
      </c>
      <c r="S21" s="95">
        <v>1</v>
      </c>
      <c r="T21" s="93" t="s">
        <v>68</v>
      </c>
      <c r="U21" s="93" t="s">
        <v>68</v>
      </c>
      <c r="V21" s="84">
        <v>1108421029.52</v>
      </c>
      <c r="W21" s="84">
        <v>755932527.81</v>
      </c>
      <c r="X21" s="85">
        <f t="shared" si="0"/>
        <v>0.6819904239252438</v>
      </c>
      <c r="Y21" s="88" t="s">
        <v>111</v>
      </c>
      <c r="Z21" s="88" t="s">
        <v>116</v>
      </c>
      <c r="AA21" s="88" t="s">
        <v>119</v>
      </c>
      <c r="AB21" s="91" t="s">
        <v>38</v>
      </c>
      <c r="AC21" s="17"/>
    </row>
    <row r="22" spans="1:29" s="29" customFormat="1" ht="76.5" customHeight="1" thickBot="1">
      <c r="A22" s="105"/>
      <c r="B22" s="98"/>
      <c r="C22" s="94"/>
      <c r="D22" s="98"/>
      <c r="E22" s="98"/>
      <c r="F22" s="107"/>
      <c r="G22" s="98"/>
      <c r="H22" s="98"/>
      <c r="I22" s="98"/>
      <c r="J22" s="98"/>
      <c r="K22" s="100"/>
      <c r="L22" s="102"/>
      <c r="M22" s="94"/>
      <c r="N22" s="94"/>
      <c r="O22" s="94"/>
      <c r="P22" s="94"/>
      <c r="Q22" s="94"/>
      <c r="R22" s="94"/>
      <c r="S22" s="96"/>
      <c r="T22" s="94"/>
      <c r="U22" s="94"/>
      <c r="V22" s="48">
        <v>352488501.71</v>
      </c>
      <c r="W22" s="48">
        <v>0</v>
      </c>
      <c r="X22" s="73">
        <v>0</v>
      </c>
      <c r="Y22" s="89"/>
      <c r="Z22" s="89"/>
      <c r="AA22" s="90"/>
      <c r="AB22" s="92"/>
      <c r="AC22" s="17"/>
    </row>
    <row r="23" spans="1:29" ht="15" customHeight="1">
      <c r="A23" s="173" t="s">
        <v>12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18">
        <f>SUM(V12:V22)</f>
        <v>41958153041.14</v>
      </c>
      <c r="W23" s="118">
        <f>SUM(W12:W22)</f>
        <v>14005264262.07</v>
      </c>
      <c r="X23" s="120">
        <f t="shared" si="0"/>
        <v>0.33379124787351405</v>
      </c>
      <c r="Y23" s="62"/>
      <c r="Z23" s="62"/>
      <c r="AA23" s="62"/>
      <c r="AB23" s="33"/>
      <c r="AC23" s="20"/>
    </row>
    <row r="24" spans="1:28" ht="13.5" thickBot="1">
      <c r="A24" s="175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19"/>
      <c r="W24" s="119"/>
      <c r="X24" s="121"/>
      <c r="Y24" s="63"/>
      <c r="Z24" s="63"/>
      <c r="AA24" s="63"/>
      <c r="AB24" s="22"/>
    </row>
    <row r="25" spans="1:28" ht="12.75" hidden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171">
        <v>0</v>
      </c>
      <c r="T25" s="87"/>
      <c r="U25" s="87"/>
      <c r="V25" s="170"/>
      <c r="W25" s="170"/>
      <c r="X25" s="171">
        <v>0</v>
      </c>
      <c r="Y25" s="170"/>
      <c r="Z25" s="170"/>
      <c r="AA25" s="170"/>
      <c r="AB25" s="33"/>
    </row>
    <row r="26" spans="1:28" ht="12" hidden="1">
      <c r="A26" s="10"/>
      <c r="B26" s="8"/>
      <c r="C26" s="11"/>
      <c r="D26" s="8"/>
      <c r="E26" s="11"/>
      <c r="F26" s="8"/>
      <c r="G26" s="11"/>
      <c r="H26" s="8"/>
      <c r="I26" s="11"/>
      <c r="J26" s="11"/>
      <c r="K26" s="8"/>
      <c r="L26" s="11"/>
      <c r="M26" s="8"/>
      <c r="N26" s="5"/>
      <c r="O26" s="5"/>
      <c r="P26" s="5"/>
      <c r="Q26" s="5"/>
      <c r="R26" s="5"/>
      <c r="S26" s="172">
        <v>1</v>
      </c>
      <c r="T26" s="5"/>
      <c r="U26" s="5"/>
      <c r="V26" s="24"/>
      <c r="W26" s="24"/>
      <c r="X26" s="172">
        <v>1</v>
      </c>
      <c r="Y26" s="24"/>
      <c r="Z26" s="24"/>
      <c r="AA26" s="24"/>
      <c r="AB26" s="13"/>
    </row>
    <row r="27" spans="1:28" ht="42.75" customHeight="1">
      <c r="A27" s="10"/>
      <c r="B27" s="8"/>
      <c r="C27" s="12"/>
      <c r="D27" s="8"/>
      <c r="E27" s="11"/>
      <c r="F27" s="8"/>
      <c r="G27" s="5"/>
      <c r="H27" s="5"/>
      <c r="I27" s="5"/>
      <c r="J27" s="158" t="s">
        <v>10</v>
      </c>
      <c r="K27" s="158"/>
      <c r="L27" s="158"/>
      <c r="M27" s="12"/>
      <c r="N27" s="12"/>
      <c r="O27" s="158" t="s">
        <v>9</v>
      </c>
      <c r="P27" s="158"/>
      <c r="Q27" s="158"/>
      <c r="R27" s="59"/>
      <c r="S27" s="59"/>
      <c r="T27" s="156"/>
      <c r="U27" s="156"/>
      <c r="V27" s="156"/>
      <c r="W27" s="156"/>
      <c r="X27" s="156"/>
      <c r="Y27" s="156"/>
      <c r="Z27" s="156"/>
      <c r="AA27" s="156"/>
      <c r="AB27" s="157"/>
    </row>
    <row r="28" spans="1:28" ht="13.5">
      <c r="A28" s="10"/>
      <c r="B28" s="8"/>
      <c r="C28" s="12"/>
      <c r="D28" s="8"/>
      <c r="E28" s="11"/>
      <c r="F28" s="8"/>
      <c r="G28" s="5"/>
      <c r="H28" s="5"/>
      <c r="I28" s="5"/>
      <c r="J28" s="11"/>
      <c r="K28" s="8"/>
      <c r="L28" s="11"/>
      <c r="M28" s="8"/>
      <c r="N28" s="8"/>
      <c r="O28" s="12"/>
      <c r="P28" s="11"/>
      <c r="Q28" s="5"/>
      <c r="R28" s="5"/>
      <c r="S28" s="5"/>
      <c r="T28" s="5"/>
      <c r="U28" s="5"/>
      <c r="V28" s="24"/>
      <c r="W28" s="24"/>
      <c r="X28" s="24"/>
      <c r="Y28" s="24"/>
      <c r="Z28" s="24"/>
      <c r="AA28" s="24"/>
      <c r="AB28" s="13"/>
    </row>
    <row r="29" spans="1:29" ht="13.5">
      <c r="A29" s="10"/>
      <c r="B29" s="8"/>
      <c r="C29" s="12"/>
      <c r="D29" s="8"/>
      <c r="E29" s="11"/>
      <c r="F29" s="8"/>
      <c r="G29" s="5"/>
      <c r="H29" s="5"/>
      <c r="I29" s="5"/>
      <c r="J29" s="11"/>
      <c r="K29" s="8"/>
      <c r="L29" s="11"/>
      <c r="M29" s="8"/>
      <c r="N29" s="8"/>
      <c r="O29" s="12"/>
      <c r="P29" s="11"/>
      <c r="Q29" s="11"/>
      <c r="R29" s="11"/>
      <c r="S29" s="11"/>
      <c r="T29" s="11"/>
      <c r="U29" s="11"/>
      <c r="V29" s="24"/>
      <c r="W29" s="23"/>
      <c r="X29" s="24"/>
      <c r="Y29" s="24"/>
      <c r="Z29" s="24"/>
      <c r="AA29" s="24"/>
      <c r="AB29" s="14"/>
      <c r="AC29" s="16"/>
    </row>
    <row r="30" spans="1:29" ht="12">
      <c r="A30" s="10"/>
      <c r="B30" s="8"/>
      <c r="C30" s="11"/>
      <c r="D30" s="8"/>
      <c r="E30" s="11"/>
      <c r="F30" s="8"/>
      <c r="G30" s="5"/>
      <c r="H30" s="5"/>
      <c r="I30" s="5"/>
      <c r="J30" s="11"/>
      <c r="K30" s="8"/>
      <c r="L30" s="11"/>
      <c r="M30" s="8"/>
      <c r="N30" s="8"/>
      <c r="O30" s="11"/>
      <c r="P30" s="11"/>
      <c r="Q30" s="11"/>
      <c r="R30" s="11"/>
      <c r="S30" s="74"/>
      <c r="T30" s="11"/>
      <c r="U30" s="11"/>
      <c r="V30" s="24"/>
      <c r="W30" s="24"/>
      <c r="X30" s="24"/>
      <c r="Y30" s="24"/>
      <c r="Z30" s="24"/>
      <c r="AA30" s="24"/>
      <c r="AB30" s="14"/>
      <c r="AC30" s="16"/>
    </row>
    <row r="31" spans="1:29" ht="14.25" customHeight="1" thickBot="1">
      <c r="A31" s="10"/>
      <c r="B31" s="8"/>
      <c r="C31" s="12"/>
      <c r="D31" s="8"/>
      <c r="E31" s="11"/>
      <c r="F31" s="8"/>
      <c r="G31" s="5"/>
      <c r="H31" s="5"/>
      <c r="I31" s="5"/>
      <c r="J31" s="32"/>
      <c r="K31" s="32"/>
      <c r="L31" s="21"/>
      <c r="M31" s="61"/>
      <c r="N31" s="8"/>
      <c r="O31" s="32"/>
      <c r="P31" s="32"/>
      <c r="Q31" s="11"/>
      <c r="R31" s="11"/>
      <c r="S31" s="11"/>
      <c r="T31" s="11"/>
      <c r="U31" s="11"/>
      <c r="V31" s="24"/>
      <c r="W31" s="24"/>
      <c r="X31" s="24"/>
      <c r="Y31" s="24"/>
      <c r="Z31" s="24"/>
      <c r="AA31" s="24"/>
      <c r="AB31" s="14"/>
      <c r="AC31" s="16"/>
    </row>
    <row r="32" spans="1:29" ht="25.5" customHeight="1">
      <c r="A32" s="10"/>
      <c r="B32" s="8"/>
      <c r="C32" s="15"/>
      <c r="D32" s="8"/>
      <c r="E32" s="11"/>
      <c r="F32" s="8"/>
      <c r="G32" s="5"/>
      <c r="H32" s="5"/>
      <c r="I32" s="5"/>
      <c r="J32" s="155" t="s">
        <v>14</v>
      </c>
      <c r="K32" s="155"/>
      <c r="L32" s="155"/>
      <c r="M32" s="155"/>
      <c r="N32" s="27"/>
      <c r="O32" s="155" t="s">
        <v>99</v>
      </c>
      <c r="P32" s="155"/>
      <c r="Q32" s="155"/>
      <c r="R32" s="58"/>
      <c r="S32" s="58"/>
      <c r="T32" s="11"/>
      <c r="U32" s="11"/>
      <c r="V32" s="24"/>
      <c r="W32" s="24"/>
      <c r="X32" s="24"/>
      <c r="Y32" s="24"/>
      <c r="Z32" s="24"/>
      <c r="AA32" s="24"/>
      <c r="AB32" s="14"/>
      <c r="AC32" s="16"/>
    </row>
    <row r="33" spans="1:29" ht="13.5">
      <c r="A33" s="10"/>
      <c r="B33" s="8"/>
      <c r="C33" s="15"/>
      <c r="D33" s="8"/>
      <c r="E33" s="11"/>
      <c r="F33" s="8"/>
      <c r="G33" s="5"/>
      <c r="H33" s="5"/>
      <c r="I33" s="5"/>
      <c r="J33" s="11" t="s">
        <v>11</v>
      </c>
      <c r="K33" s="8"/>
      <c r="L33" s="26"/>
      <c r="M33" s="27"/>
      <c r="N33" s="27"/>
      <c r="O33" s="11" t="s">
        <v>98</v>
      </c>
      <c r="P33" s="8"/>
      <c r="Q33" s="11"/>
      <c r="R33" s="11"/>
      <c r="S33" s="11"/>
      <c r="T33" s="11"/>
      <c r="U33" s="11"/>
      <c r="V33" s="24"/>
      <c r="W33" s="24"/>
      <c r="X33" s="24"/>
      <c r="Y33" s="24"/>
      <c r="Z33" s="24"/>
      <c r="AA33" s="24"/>
      <c r="AB33" s="14"/>
      <c r="AC33" s="16"/>
    </row>
    <row r="34" spans="1:29" ht="13.5">
      <c r="A34" s="10"/>
      <c r="B34" s="8"/>
      <c r="C34" s="11"/>
      <c r="D34" s="8"/>
      <c r="E34" s="11"/>
      <c r="F34" s="8"/>
      <c r="G34" s="11"/>
      <c r="H34" s="8"/>
      <c r="I34" s="11"/>
      <c r="J34" s="11"/>
      <c r="K34" s="8"/>
      <c r="L34" s="12"/>
      <c r="M34" s="8"/>
      <c r="N34" s="11"/>
      <c r="O34" s="11"/>
      <c r="P34" s="11"/>
      <c r="Q34" s="11"/>
      <c r="R34" s="11"/>
      <c r="S34" s="11"/>
      <c r="T34" s="11"/>
      <c r="U34" s="11"/>
      <c r="V34" s="24"/>
      <c r="W34" s="24"/>
      <c r="X34" s="24"/>
      <c r="Y34" s="24"/>
      <c r="Z34" s="24"/>
      <c r="AA34" s="24"/>
      <c r="AB34" s="14"/>
      <c r="AC34" s="16"/>
    </row>
    <row r="35" spans="1:29" ht="13.5">
      <c r="A35" s="10"/>
      <c r="B35" s="8"/>
      <c r="C35" s="11"/>
      <c r="D35" s="8"/>
      <c r="E35" s="11"/>
      <c r="F35" s="8"/>
      <c r="G35" s="11"/>
      <c r="H35" s="8"/>
      <c r="I35" s="11"/>
      <c r="J35" s="11"/>
      <c r="K35" s="8"/>
      <c r="L35" s="12"/>
      <c r="M35" s="8"/>
      <c r="N35" s="11"/>
      <c r="O35" s="11"/>
      <c r="P35" s="11"/>
      <c r="Q35" s="11"/>
      <c r="R35" s="11"/>
      <c r="S35" s="11"/>
      <c r="T35" s="11"/>
      <c r="U35" s="11"/>
      <c r="V35" s="24"/>
      <c r="W35" s="24"/>
      <c r="X35" s="24"/>
      <c r="Y35" s="24"/>
      <c r="Z35" s="24"/>
      <c r="AA35" s="24"/>
      <c r="AB35" s="14"/>
      <c r="AC35" s="16"/>
    </row>
    <row r="36" spans="1:29" ht="31.5" customHeight="1" thickBot="1">
      <c r="A36" s="152" t="s">
        <v>13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4"/>
      <c r="AC36" s="19"/>
    </row>
  </sheetData>
  <sheetProtection/>
  <mergeCells count="103">
    <mergeCell ref="L6:AB6"/>
    <mergeCell ref="A7:G7"/>
    <mergeCell ref="I9:K9"/>
    <mergeCell ref="A6:J6"/>
    <mergeCell ref="F10:F11"/>
    <mergeCell ref="I10:I11"/>
    <mergeCell ref="J10:J11"/>
    <mergeCell ref="A8:K8"/>
    <mergeCell ref="D9:F9"/>
    <mergeCell ref="L8:N8"/>
    <mergeCell ref="O8:Q8"/>
    <mergeCell ref="A36:AB36"/>
    <mergeCell ref="O32:Q32"/>
    <mergeCell ref="V23:V24"/>
    <mergeCell ref="T27:AB27"/>
    <mergeCell ref="O27:Q27"/>
    <mergeCell ref="J32:M32"/>
    <mergeCell ref="J27:L27"/>
    <mergeCell ref="R8:S8"/>
    <mergeCell ref="C1:AA1"/>
    <mergeCell ref="C3:AA3"/>
    <mergeCell ref="C4:AA4"/>
    <mergeCell ref="A5:G5"/>
    <mergeCell ref="H5:M5"/>
    <mergeCell ref="N5:AB5"/>
    <mergeCell ref="A1:B4"/>
    <mergeCell ref="T8:X8"/>
    <mergeCell ref="Y8:Z8"/>
    <mergeCell ref="A9:A11"/>
    <mergeCell ref="B9:B11"/>
    <mergeCell ref="C9:C11"/>
    <mergeCell ref="G9:G11"/>
    <mergeCell ref="H9:H11"/>
    <mergeCell ref="D10:D11"/>
    <mergeCell ref="E10:E11"/>
    <mergeCell ref="K10:K11"/>
    <mergeCell ref="Y10:Y11"/>
    <mergeCell ref="L10:L11"/>
    <mergeCell ref="M10:M11"/>
    <mergeCell ref="N10:N11"/>
    <mergeCell ref="O10:O11"/>
    <mergeCell ref="P10:P11"/>
    <mergeCell ref="Q10:Q11"/>
    <mergeCell ref="Z10:Z11"/>
    <mergeCell ref="AA10:AA11"/>
    <mergeCell ref="AB10:AB11"/>
    <mergeCell ref="W23:W24"/>
    <mergeCell ref="X23:X24"/>
    <mergeCell ref="R10:R11"/>
    <mergeCell ref="T10:T11"/>
    <mergeCell ref="U10:U11"/>
    <mergeCell ref="V10:V11"/>
    <mergeCell ref="W10:W11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Y16:Y17"/>
    <mergeCell ref="Z16:Z17"/>
    <mergeCell ref="AA16:AA17"/>
    <mergeCell ref="AB16:AB17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Y21:Y22"/>
    <mergeCell ref="Z21:Z22"/>
    <mergeCell ref="AA21:AA22"/>
    <mergeCell ref="AB21:AB22"/>
    <mergeCell ref="P21:P22"/>
    <mergeCell ref="Q21:Q22"/>
    <mergeCell ref="R21:R22"/>
    <mergeCell ref="S21:S22"/>
    <mergeCell ref="T21:T22"/>
    <mergeCell ref="U21:U22"/>
  </mergeCells>
  <conditionalFormatting sqref="S12:S16 S18:S21">
    <cfRule type="colorScale" priority="3" dxfId="0">
      <colorScale>
        <cfvo type="percent" val="0"/>
        <cfvo type="percent" val="25"/>
        <cfvo type="percent" val="100"/>
        <color rgb="FFFF0000"/>
        <color rgb="FFFFFF00"/>
        <color rgb="FF00B050"/>
      </colorScale>
    </cfRule>
    <cfRule type="colorScale" priority="4" dxfId="0">
      <colorScale>
        <cfvo type="percent" val="0"/>
        <cfvo type="percent" val="25"/>
        <cfvo type="percent" val="100"/>
        <color rgb="FFFF0000"/>
        <color rgb="FFFFFF00"/>
        <color rgb="FF00B050"/>
      </colorScale>
    </cfRule>
    <cfRule type="colorScale" priority="7" dxfId="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3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14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X12:X23">
    <cfRule type="colorScale" priority="17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X12:X23">
    <cfRule type="colorScale" priority="19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20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X12:X24">
    <cfRule type="colorScale" priority="5" dxfId="0">
      <colorScale>
        <cfvo type="percent" val="0"/>
        <cfvo type="percent" val="22"/>
        <cfvo type="percent" val="100"/>
        <color rgb="FFFF0000"/>
        <color rgb="FFFFFF00"/>
        <color rgb="FF92D050"/>
      </colorScale>
    </cfRule>
    <cfRule type="colorScale" priority="6" dxfId="0">
      <colorScale>
        <cfvo type="percent" val="0"/>
        <cfvo type="percent" val="25"/>
        <cfvo type="percent" val="100"/>
        <color rgb="FFFF0000"/>
        <color rgb="FFFFFF00"/>
        <color rgb="FF63BE7B"/>
      </colorScale>
    </cfRule>
  </conditionalFormatting>
  <conditionalFormatting sqref="S12:S26">
    <cfRule type="colorScale" priority="2" dxfId="0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X12:X26">
    <cfRule type="colorScale" priority="1" dxfId="0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1968503937007874" top="0.7874015748031497" bottom="0.4724409448818898" header="0.2755905511811024" footer="0.11811023622047245"/>
  <pageSetup fitToHeight="0" fitToWidth="1" horizontalDpi="600" verticalDpi="600" orientation="landscape" paperSize="9" scale="2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Juliana</cp:lastModifiedBy>
  <cp:lastPrinted>2022-02-01T02:26:57Z</cp:lastPrinted>
  <dcterms:created xsi:type="dcterms:W3CDTF">2012-06-01T17:13:38Z</dcterms:created>
  <dcterms:modified xsi:type="dcterms:W3CDTF">2022-02-01T02:27:06Z</dcterms:modified>
  <cp:category/>
  <cp:version/>
  <cp:contentType/>
  <cp:contentStatus/>
</cp:coreProperties>
</file>