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80" windowHeight="6660" tabRatio="493" activeTab="0"/>
  </bookViews>
  <sheets>
    <sheet name="SEG_PA_GOBIERNO_3T_2021" sheetId="1" r:id="rId1"/>
    <sheet name="CONSOLIDADO" sheetId="2" r:id="rId2"/>
  </sheets>
  <definedNames>
    <definedName name="_xlnm._FilterDatabase" localSheetId="1" hidden="1">'CONSOLIDADO'!$A$1:$L$50</definedName>
    <definedName name="_xlfn.AGGREGATE" hidden="1">#NAME?</definedName>
    <definedName name="_xlnm.Print_Area" localSheetId="0">'SEG_PA_GOBIERNO_3T_2021'!$A$1:$AB$73</definedName>
    <definedName name="_xlnm.Print_Titles" localSheetId="0">'SEG_PA_GOBIERNO_3T_2021'!$1:$10</definedName>
  </definedNames>
  <calcPr fullCalcOnLoad="1"/>
</workbook>
</file>

<file path=xl/sharedStrings.xml><?xml version="1.0" encoding="utf-8"?>
<sst xmlns="http://schemas.openxmlformats.org/spreadsheetml/2006/main" count="655" uniqueCount="303">
  <si>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</si>
  <si>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</si>
  <si>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</si>
  <si>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</si>
  <si>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</si>
  <si>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</si>
  <si>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</si>
  <si>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</si>
  <si>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</si>
  <si>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</si>
  <si>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</si>
  <si>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</si>
  <si>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</si>
  <si>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</si>
  <si>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</si>
  <si>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</si>
  <si>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</si>
  <si>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</si>
  <si>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</si>
  <si>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</si>
  <si>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</si>
  <si>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</si>
  <si>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</si>
  <si>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</si>
  <si>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</si>
  <si>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</si>
  <si>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</si>
  <si>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</si>
  <si>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</si>
  <si>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</si>
  <si>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</si>
  <si>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</si>
  <si>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</si>
  <si>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Justicia y del derecho</t>
  </si>
  <si>
    <t>1, 5, 10, 11</t>
  </si>
  <si>
    <t>índice de violaciones a dd.hh</t>
  </si>
  <si>
    <t>S.D.</t>
  </si>
  <si>
    <t>Promoción al acceso a la justicia</t>
  </si>
  <si>
    <t>Centros de Convivencia Ciudadana en operación</t>
  </si>
  <si>
    <t>personas privadas de la libertad en condiciones dignas y de respeto de sus derechos humanos</t>
  </si>
  <si>
    <t>Sistema penitenciario y carcelario en el marco de los derechos humanos</t>
  </si>
  <si>
    <t xml:space="preserve">Apoyo penitenciario y carcelario. </t>
  </si>
  <si>
    <t xml:space="preserve">Número de establecimientos penitenciarios y carcelarios apoyados. </t>
  </si>
  <si>
    <t>Salud y protección social</t>
  </si>
  <si>
    <t>3, 11</t>
  </si>
  <si>
    <t>Incremento del estandar en el bienestar animal</t>
  </si>
  <si>
    <t>Inspección, vigilancia y control</t>
  </si>
  <si>
    <t xml:space="preserve">Servicio de asistencia técnica en inspección, vigilancia y control: En la Relación Amigable con nuestros animales </t>
  </si>
  <si>
    <t>Asistencias técnica en Inspección, Vigilancia y Control realizadas</t>
  </si>
  <si>
    <t>Inclusión social</t>
  </si>
  <si>
    <t>1, 5, 10</t>
  </si>
  <si>
    <t xml:space="preserve">víctimas que han superado la condición de vulnerabilidad </t>
  </si>
  <si>
    <t>Atención, asistencia y reparación integral a las víctimas (Plan de Acción Territorial)</t>
  </si>
  <si>
    <t>Solicitudes tramitadas (porcentaje)</t>
  </si>
  <si>
    <t xml:space="preserve">Punto de atención a víctimas  </t>
  </si>
  <si>
    <t>Punto de atención a víctimas adecuado y dotado</t>
  </si>
  <si>
    <t>Servicio de ayuda y atención humanitaria (emergencia, transporte)</t>
  </si>
  <si>
    <t>Personas victimas con atención humanitaria inmediata (porcentaje)</t>
  </si>
  <si>
    <t xml:space="preserve">Servicios de caracterización a victimas </t>
  </si>
  <si>
    <t xml:space="preserve">Núcleos familiares caracterizados </t>
  </si>
  <si>
    <t xml:space="preserve">Servicio de asistencia técnica para la participación de las víctimas </t>
  </si>
  <si>
    <t>Mesas de participación en funcionamiento</t>
  </si>
  <si>
    <t>Servicios de implementaciónde medidas de satisfacción y acompañamiento a las víctimas del conflicto armado</t>
  </si>
  <si>
    <t>Victimas con acompañamiento diferencial en el marco del proceso de reparación integral individual</t>
  </si>
  <si>
    <t>Sin LB</t>
  </si>
  <si>
    <t>Servicios de divulgación de tematicas de memoria histórica</t>
  </si>
  <si>
    <t xml:space="preserve"> Eventos realizados</t>
  </si>
  <si>
    <t>1, 3, 5, 10, 11, 16, 17</t>
  </si>
  <si>
    <t>índice de pobreza multidimensional (IPM)</t>
  </si>
  <si>
    <t>Inclusión social y productiva para la población en situación de vulnerabilidad - Victimas</t>
  </si>
  <si>
    <t>Servicio de asistencia técnica para el emprendimiento - Victimas</t>
  </si>
  <si>
    <t>Proyectos productivos formulados para población victimas del desplazamiento forzado</t>
  </si>
  <si>
    <t>INSTITUCIONAL Y GOBIERNO: "Servir y hacer las cosas bien"</t>
  </si>
  <si>
    <t>Gobierno Territorial</t>
  </si>
  <si>
    <t>1, 11 , 13</t>
  </si>
  <si>
    <t>tasa de personas afectadas a causa de eventos recurrentes</t>
  </si>
  <si>
    <t>Prevención y atención de desastres y emergencias.</t>
  </si>
  <si>
    <t xml:space="preserve">Fortalecimiento Institucional de la Gestión del Riesgo de Desastres - </t>
  </si>
  <si>
    <t xml:space="preserve">Porcentaje de mejoramiento y dotación de la sala de crisis </t>
  </si>
  <si>
    <t>Servicios de implementación del plan de gestión del riesgo de desastres y estrategia para la respuesta a emergencias</t>
  </si>
  <si>
    <t>Plan de gestión del riesgo de desastres y estrategia para la respuesta a emergencias implementados</t>
  </si>
  <si>
    <t>Proyectos presentados para fortalecer el Fondo Municipal de Gestión del Riesgo de Desastres.</t>
  </si>
  <si>
    <t>Servicio de atención a emergencias y desastres</t>
  </si>
  <si>
    <t>Emergencias y desastres atendidas</t>
  </si>
  <si>
    <t>Servicio de educación informal</t>
  </si>
  <si>
    <t>Personas capacitadas</t>
  </si>
  <si>
    <t>Reducción del Riesgo de Desastres -</t>
  </si>
  <si>
    <t xml:space="preserve">Creación y dotación de brigadas barriales de emergencia. </t>
  </si>
  <si>
    <t>tasa de bomberos por habitante</t>
  </si>
  <si>
    <t xml:space="preserve">Fortalecimiento institucional y operativo de los Bomberos </t>
  </si>
  <si>
    <t xml:space="preserve">Servicio de fortalecimiento a Cuerpos de Bomberos </t>
  </si>
  <si>
    <t>Cuerpos de bomberos con equipos especializados para la atención de emergencias</t>
  </si>
  <si>
    <t xml:space="preserve">Servicio de asistencia técnica y administrativa de los cuerpos de bomberos </t>
  </si>
  <si>
    <t>Número de cuerpos de bomberos asistidos técnica y administrativamente.</t>
  </si>
  <si>
    <t xml:space="preserve">Capacitaciones realizadas </t>
  </si>
  <si>
    <t>1, 5, 10, 11, 16</t>
  </si>
  <si>
    <t>índice de convivencia ciudadana</t>
  </si>
  <si>
    <t>Fortalecimiento de la convivencia y la seguridad ciudadana</t>
  </si>
  <si>
    <t>Servicio de promoción de convivencia en el adecuado uso del espacio público con la venta informal.</t>
  </si>
  <si>
    <t>Número de planes de recuperación y organización del Espacio Público con la venta informal.</t>
  </si>
  <si>
    <t xml:space="preserve">Fortalecimiento y Operación de las Comisarías de Familia </t>
  </si>
  <si>
    <t>Número mínimo de eventos de comisarías realizados (Comisarías en Casa).</t>
  </si>
  <si>
    <t xml:space="preserve">Número mínimo de actividades de fortalecimiento familiar y rescate de valores realizadas con núcleos familiares </t>
  </si>
  <si>
    <t xml:space="preserve">Número de instituciones educativas con jornadas de prevención al uso y consumo de sustancias psicoáctivas, maltrato infantíl, maltrato escolar y abuso sexual. </t>
  </si>
  <si>
    <t>Preservación de la convivencia, el orden público y la seguridad ciudadana.</t>
  </si>
  <si>
    <t xml:space="preserve">Campañas institucionales de cultura ciudadana </t>
  </si>
  <si>
    <t xml:space="preserve">Inspecciones de policía, corregiduría y casa de justicia fortalecidas. </t>
  </si>
  <si>
    <t>índice de goce efectivo del derecho</t>
  </si>
  <si>
    <t>Fortalecimiento institucional a los procesos organizativos de concertación; garantía, prevención y respeto de los derechos humanos como fundamentos para la paz</t>
  </si>
  <si>
    <t>Servicio de promoción de derechos de las comunidades étnicas</t>
  </si>
  <si>
    <t>Iniciativas de promoción de derechos implementada</t>
  </si>
  <si>
    <t>Servicio de asistencia técnica</t>
  </si>
  <si>
    <t xml:space="preserve">Asistencias técnicas realizadas: En la protección a líderes y liderezas sociales, servidores públicos y defensores de Derechos Humanos. </t>
  </si>
  <si>
    <t>Promoción, protección y defensa de los Derechos Humanos y el Derecho Internacional Humanitario</t>
  </si>
  <si>
    <t>Servicio de asistencia técnica para atención, orientación y asesoría en materia de Derechos Humanos, el Derecho Internacional Humanitario y en escenarios de paz</t>
  </si>
  <si>
    <t>Jornadas de orientación y acompañamiento realizadas sobre DDHH y DIH</t>
  </si>
  <si>
    <t>Reintegración de personas y grupos alzados en armas desde el Sector Presidencia</t>
  </si>
  <si>
    <t>Servicios de divulgación sobre reintegración/reincorporación, convivencia y reconciliación</t>
  </si>
  <si>
    <t>Jornadas de sensibilización realizadas</t>
  </si>
  <si>
    <t>Participación ciudadana y política y respeto por los derechos humanos y diversidad de creencias</t>
  </si>
  <si>
    <t>Servicio de promoción a la participación ciudadana</t>
  </si>
  <si>
    <t>Ambiente regulatorio y económico para la competencia y la actividad empresarial</t>
  </si>
  <si>
    <t>Servicios de protección al consumidor dentro de las competencias de la Superintendencia de Industria y Comercio</t>
  </si>
  <si>
    <t xml:space="preserve">Visitas realizadas de competencia de la Superintendencia de Industria y Comercio en materia de protección al consumidor </t>
  </si>
  <si>
    <t>Fortalecimiento a la gobernabilidad territorial para la seguridad, convivencia ciudadana, paz y post-conflicto</t>
  </si>
  <si>
    <t xml:space="preserve">Servicio de vigilancia comunitaria. </t>
  </si>
  <si>
    <t xml:space="preserve">Redes de apoyo ciudadano creadas </t>
  </si>
  <si>
    <t xml:space="preserve">Modelo Integral de Seguridad y Convivencia Ciudadana. PISCC </t>
  </si>
  <si>
    <t xml:space="preserve">Número de Actualizaciones del PISCC (Plan Integral de Seguridad y Convivencia Ciudadana). </t>
  </si>
  <si>
    <t>CONSTRUCCIÓN DE CENTRO DE CONVIVENCIA CIUDADANA</t>
  </si>
  <si>
    <t>APOYO A ESTABLECIMIENTOS DE RECLUSIÓN</t>
  </si>
  <si>
    <t>PREVENCIÓN Y CONVIVENCIA CON NUESTROS ANIMALES</t>
  </si>
  <si>
    <t>FORTALECIMIENTO INSTITUCIONAL DE LA ACTIVIDAD DE LA GESTIÓN DEL RIESGO DE DESASTRES.</t>
  </si>
  <si>
    <t>FORTALECIMIENTO INSTITUCIONAL DE LA ACTIVIDAD BOMBERIL</t>
  </si>
  <si>
    <t>CULTURIZANDO LA VENTA INFORMAL EN EL ESPACIO PÚBLICO</t>
  </si>
  <si>
    <t>FORTALECIMIENTO OPERACIONAL DE LAS COMISARIAS DE FAMILIA</t>
  </si>
  <si>
    <t>FOMENTANDO LA CULTURA CIUDADANA PARA DISMINUIR LA AFECTACIÓN DE LA CONVIVENCIA.</t>
  </si>
  <si>
    <t>GOBERNABILIDAD CULTURAL Y PLURIÉTNICA CON IGUALDAD SOCIAL</t>
  </si>
  <si>
    <t>CULTURA DE PAZ Y PROMOCIÓN DE LOS DERECHOS HUMANOS</t>
  </si>
  <si>
    <t>GENERANDO CULTURA EN DERECHOS Y DEBERES PARA LA PROTECCION DEL CONSUMIDOR</t>
  </si>
  <si>
    <t>VIGILANCIA Y SEGURIDAD CIUDADANA</t>
  </si>
  <si>
    <t>Servicio de educación informal teórico-practico en atención de emergencias bomberiles.</t>
  </si>
  <si>
    <t>Ingresos Corrientes de Destinación Específica - ICDE</t>
  </si>
  <si>
    <t>SECRETARÍA DE GOBIERNO Y CONVIVENCIA</t>
  </si>
  <si>
    <t>Ingresos Corrientes de Libre Destinación - ICLD / SGP Propósito General</t>
  </si>
  <si>
    <t xml:space="preserve">Generar condiciones para el cuidado y bienestar de los animales, evitando 
causarles cualquier sufrimiento innecesario y promover acciones humanas basadas en el respeto a las demás especies y propender por su desarrollo natural
</t>
  </si>
  <si>
    <t xml:space="preserve">Incluir las estrategias, metas y objetivos que permitan la realización del Enfoque Basado en Derechos Humanos-EBDH en el Plan de Desarrollo, conforme a la política pública nacional., Elaborar el plan municipal de prevención y protección de DDHH  </t>
  </si>
  <si>
    <t>Promover la Inclusión Social de las Minorías étnicas en el Municipio de Armenia</t>
  </si>
  <si>
    <t>Fortalecer el funcionamiento y gestión de las comisarías de familia</t>
  </si>
  <si>
    <t>Fortalecer la Operatividad de la Actividad de Gestión del Riesgo de Desastres, para Acompañar y atender la población afectada por emergencias y desastres, Identificando escenarios de riesgo y  Fomentado una  cultura de la prevención, mitigación y reacción ante los mismos.</t>
  </si>
  <si>
    <t>Propuesta presentada como anteproyecto para fortalecer el Fondo Municipal de Gestión del Riesgo de Desastres.</t>
  </si>
  <si>
    <t>Actividades realizadas con núcleos familiares para el rescate de valores y el fortalecimiento de las mismas.</t>
  </si>
  <si>
    <t xml:space="preserve"> Ingresos Corrientes de Libre Destinación - ICLD /SGP Propósito General</t>
  </si>
  <si>
    <t>JOSÉ MANUEL RIOS MORALES</t>
  </si>
  <si>
    <t>Apoyar y fortalecer a los organismos de seguridad de  acuerdo a las directrices/aprobaciones del comité de Orden Publico y contribuir a la elaboración de planes sectoriales</t>
  </si>
  <si>
    <t>Brindar garantías de seguridad y convivencia a la comuniad del sector centro de la ciudad</t>
  </si>
  <si>
    <r>
      <t xml:space="preserve">Formulación, aprobación y ejecución de las políticas públicas de libertad e igualdad religiosa, culto y conciencia , </t>
    </r>
    <r>
      <rPr>
        <sz val="10"/>
        <rFont val="Arial"/>
        <family val="2"/>
      </rPr>
      <t>y política de cultura ciudadana.</t>
    </r>
  </si>
  <si>
    <t>Actividades de prevención al uso y consumo de sustancias psicoáctivas, maltrato infantíl, maltrato escolar y abuso sexual, realizadas en Instituciones Educativas.</t>
  </si>
  <si>
    <t xml:space="preserve">Visitas de seguimiento a población desplazada que declara y cuenta con red de apoyo familiar </t>
  </si>
  <si>
    <t xml:space="preserve">Actividades de orientación, integración y/o atención a personas y familias que se encuentran en el hogar de paso </t>
  </si>
  <si>
    <t xml:space="preserve">Actividades de inclusión social y paz </t>
  </si>
  <si>
    <t xml:space="preserve">Apoyo a la gestión de proyectos productivos para la población víctima </t>
  </si>
  <si>
    <t>Actualización del Plan de Contingencia</t>
  </si>
  <si>
    <t>Punto de atención a víctimas fortalecido</t>
  </si>
  <si>
    <t>1,5,10</t>
  </si>
  <si>
    <t>Servicio de orientación y comunicación a las víctimas - Servicios de atención, gestión para la promoción, prevención de derechos, divulgación de temáticas de memoria histórica y gestión del riesgo en temas de problemáticas sociales desde las víctimas (consumo de SPA, embarazo adolescente, suicidio, violencia, vulneración de derechos, acompañamiento comunitario a los hogares en riesgo de desplazamiento, retornados o reubicados, asistencia técnica para la participación de orientación y comunicación a las víctimas) Gestión del Plan Integral de P y P a violaciones de derechos humanos, plan de prevención, protección, atención, asistencia y reparación integral a las víctimas del conflicto armado, plan de contingencia.</t>
  </si>
  <si>
    <t>IMPLEMENTACIÓN DE ACCIONES PARA UNA ARMENIA HUMANITARIA</t>
  </si>
  <si>
    <t>Actividades realizadas para el cumplimiento del fallo de tutela 2020074.</t>
  </si>
  <si>
    <t>Peritazgos y operativos de vigilancia y control para la protección animal realizados.</t>
  </si>
  <si>
    <t xml:space="preserve">Mesas de participación realizadas </t>
  </si>
  <si>
    <t>Apoyar los centros de reclusión y/o carcelarios del Municipio de Armenia, (incluido el centro de detención transitorio) en el marco de las competencias constitucionales y de Ley asignadas al ente territorial</t>
  </si>
  <si>
    <t>Implementar acciones que permitan mejorar la atención, prevención y asistencia a las personas en condición de víctimas en el Municipio de Armenia.</t>
  </si>
  <si>
    <t>Jornadas de prevención temprana con enfoque diferencial y de género.</t>
  </si>
  <si>
    <t>Actualización del Plan Integral de prevención y protección a violaciones de derechos humanos</t>
  </si>
  <si>
    <t>Caracterización de núcleos población víctima que se encuentra ubicada en la ciudad de Armenia</t>
  </si>
  <si>
    <t xml:space="preserve">Conmemoración de las fechas especiales de la población víctima del conflicto armado </t>
  </si>
  <si>
    <t xml:space="preserve">Articulaciones interdependencias para la actualización del Plan de Gestión de Riesgos de Desastres </t>
  </si>
  <si>
    <t xml:space="preserve"> Personas orientadas en temas de prevención del riesgo de desastres, en la comunidad en general. </t>
  </si>
  <si>
    <t>Elaborar diagnóstico y su respectivo plan de trabajo para la Creación y dotación de brigadas barriales de emergencia.</t>
  </si>
  <si>
    <t>Estaciones del Cuerpo Oficial de Bomberos Armenia fortalecidas</t>
  </si>
  <si>
    <t>Capacitaciones especializadas para el personal adscrito al Cuerpo Oficial de Bomberos, previamente seleccionado.</t>
  </si>
  <si>
    <t>Garantizar la prestación del servicio público esencial de Bomberos, para la Gestión integral del Riesgo contra incendio, los preparativos y atención de rescates en todas sus modalidades y la atención de incidentes con materiales peligrosos</t>
  </si>
  <si>
    <t xml:space="preserve">Jornadas de prevención y atención de incendios y conexos a la comunidad.  </t>
  </si>
  <si>
    <t>Cumplimiento de las actividades programadas para la recuperación del espacio público</t>
  </si>
  <si>
    <t>Contribuir a la organización del espacio público en el Municipio de Armenia, especialmente en la zona centro de la ciudad, generando cultura ciudadana y nuevos hábitos de compra</t>
  </si>
  <si>
    <t xml:space="preserve">Visitas realizadas para la promoción y atención de servicios prestados por las Comisarías de Familia. </t>
  </si>
  <si>
    <t>Fortalecer el Funcionamiento y Gestión de las Inspecciones de Policía, así como la promoción de la cultura ciudadana y la convivencia pacífica y estructurar mecanismos de información que permita generar alertas tempranas para evitar conflictos</t>
  </si>
  <si>
    <t>Actividades pedagógicas de prevención de comportamientos contrarios a la convivencia, realizadas con la comunidad</t>
  </si>
  <si>
    <t xml:space="preserve">Inspecciones de Policía, Corregiduría y Casa de Justicia fortalecidas. </t>
  </si>
  <si>
    <t>Seguimientos al proyecto de Intervenciones Colectivas PIC.</t>
  </si>
  <si>
    <t>Talleres de armonización y socialización del SISPI</t>
  </si>
  <si>
    <t>Asitencias técnicas realizadas en la protección a líderes y liderezas sociales, servidores públicos y defensores de Derechos Humanos.</t>
  </si>
  <si>
    <t>Acciones en materia de Derechos Humanos, el Derecho Internacional Humanitario y en escenarios de paz, realizadas.</t>
  </si>
  <si>
    <t>Actividades que incluyan a personas en proceso de reintegración o reinserción</t>
  </si>
  <si>
    <t>Inspecciones a establecimientos de comercio en temas de protección al consumidor</t>
  </si>
  <si>
    <t>Brindar Protección al consumidor con vigilancia de leyes y normas oficiales  en materia de consumo, de acuerdo con las necesidades socioeconómicas actuales, sancionando y previniendo prácticas comerciales abusivas cometidas por proveedores que no cumplen con lo legalmente establecido.</t>
  </si>
  <si>
    <t>Procesos administrativos sancionatorios iniciados</t>
  </si>
  <si>
    <t>Personas participando en actividades de prevención, orientadas a contribuir con la efectiva protección de los derechos del consumidor.</t>
  </si>
  <si>
    <t xml:space="preserve">Elaborar diagnóstico que permita crear una red de apoyo comunitaria. </t>
  </si>
  <si>
    <t xml:space="preserve">Emergencias y desastres atendidas y acompañadas que ocurran en el Municipio de Armenia </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</si>
  <si>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</si>
  <si>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</si>
  <si>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</si>
  <si>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</si>
  <si>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</si>
  <si>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</si>
  <si>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</si>
  <si>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</si>
  <si>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</si>
  <si>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</si>
  <si>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</si>
  <si>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</si>
  <si>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</si>
  <si>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</si>
  <si>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</si>
  <si>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</si>
  <si>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 xml:space="preserve">2.2  SECRETARIA DE GOBIERNO </t>
    </r>
  </si>
  <si>
    <t>Fecha: 29/12/2020</t>
  </si>
  <si>
    <t>Versión: 006</t>
  </si>
  <si>
    <t>POBLACIÓN DEL MUNICIPIO DE ARMENIA</t>
  </si>
  <si>
    <t>MUNICIPIO DE ARMENIA</t>
  </si>
  <si>
    <t>VIGENCIA AÑO:2021</t>
  </si>
  <si>
    <t xml:space="preserve">Presentación del proyecto a nivel nacional en articulación con la Asesoría de proyectos municipal. </t>
  </si>
  <si>
    <t>Fortalecimiento de la Sala de Crisis</t>
  </si>
  <si>
    <t>Gestionar proyectos ante el orden nacional para la mitigación del Riesgo de Desastres</t>
  </si>
  <si>
    <t>Presentación y aprobación de la Política Pública Afro a la Mesa Consultiva.</t>
  </si>
  <si>
    <t>Formulación de la Política Pública Indígena</t>
  </si>
  <si>
    <t>Presentación de la política pública de libertad e igualdad religiosa, culto y conciencia.</t>
  </si>
  <si>
    <t xml:space="preserve">Presentar proyecto para la adquisición de Bicicletas para la Policía Nacional - Municipio de Armenia  </t>
  </si>
  <si>
    <t>Elaborar proyecto para fortalecer la cultura ciudadana en los Armenios, como pilar fundamental de la Seguridad y Convivencia</t>
  </si>
  <si>
    <t>FORTALECIMIENTO DE LAS ACCIONES PREVENTIVAS PARA GARANTIZAR LA SEGURIDAD Y CONVIVENCIA CIUDADANA (FONSET)</t>
  </si>
  <si>
    <t>Cumplimiento de las actividades diseñadas en el proyecto LA CALLE ES PA` TODOS (Plan de Acción)</t>
  </si>
  <si>
    <t xml:space="preserve">Presentar ante el Comité de Orden Público el mantenimiento preventivo y correctivo con bolsa de repuestos al circuito cerrado de televisión del sistema integrado de seguridad del municipio de Armenia.  </t>
  </si>
  <si>
    <t>Apoyo a organismos de seguridad,  de investigación judicial y de justicia.</t>
  </si>
  <si>
    <t>Presentar ante el Comité de Orden Público proyecto para la adquisicion  de cámaras de seguridad con tecnología de punta</t>
  </si>
  <si>
    <t>103.01.2.3.12.1206.0800.159.1206005.001    103.01.2.3.12.1206.0800.159.1206005.034</t>
  </si>
  <si>
    <t>103.01.2.3.19.1903.0300.161.1903034.001    103.01.2.3.19.1903.0300.161.1903034.034</t>
  </si>
  <si>
    <t>103.01.2.3.41.4101.1500.151.4101018.034      103.01.2.3.41.4101.1500.151.4101023.034    103.01.2.3.41.4101.1500.151.4101025.034    103.01.2.3.41.4101.1500.151.4101031.034     103.01.2.3.41.4101.1500.151.4101038.034     103.01.2.3.41.4101.1500.151.4101046.034      103.01.2.3.41.4101.1500.151.4101068.034      103.01.2.3.41.4103.1500.151.4103005.034</t>
  </si>
  <si>
    <t xml:space="preserve"> SGP Propósito General</t>
  </si>
  <si>
    <t>103.01.2.3.45.4503.1000.172.4503002.001    103.01.2.3.45.4503.1000.172.4503002.034     103.01.2.3.45.4503.1000.172.4503004.001     103.01.2.3.45.4503.1000.172.4503004.034    103.01.2.3.45.4503.1000.172.4503016.001     103.01.2.3.45.4503.1000.172.4503016.034    103.01.2.3.45.4503.1000.172.4503022.001    103.01.2.3.45.4503.1000.172.4503022.034     103.01.2.3.45.4503.1000.172.4503023.001    103.01.2.3.45.4503.1000.172.4503023.034</t>
  </si>
  <si>
    <t>103.02.2.3.45.4503.1000.160.4503013.005   103.02.2.3.45.4503.1000.160.4503013.194   103.02.2.3.45.4503.1000.160.4503013.509      103.02.2.3.45.4503.1000.160.4503013.920     103.02.2.3.45.4503.1000.160.4503013.921    103.02.2.3.45.4599.1000.160.4599030.005</t>
  </si>
  <si>
    <t>103.01.2.3.45.4501.1000.150.4501004.001    103.01.2.3.45.4501.1000.150.4501004.034      103.01.2.3.45.4501.1000.150.4501004.210</t>
  </si>
  <si>
    <t xml:space="preserve">103.01.2.3.45.4501.1000.158.4501013.001    103.01.2.3.45.4501.1000.158.4501013.034 </t>
  </si>
  <si>
    <t>103.01.2.3.45.4501.1000.156.4501004.001     103.01.2.3.45.4501.1000.156.4501004.034     103.01.2.3.45.4501.1000.156.4501004.210</t>
  </si>
  <si>
    <t>103.01.2.3.45.4502.1000.163.4502038.001      103.01.2.3.45.4502.1000.163.4502038.034</t>
  </si>
  <si>
    <t>103.01.2.3.45.4502.1000.167.4502001.034     103.01.2.3.45.4502.1000.167.4502022.001     103.01.2.3.45.4502.1000.167.4502022.034    103.01.2.3.41.4101.1500.167.4101074.001</t>
  </si>
  <si>
    <t>103.01.2.3.45.4599.1000.164.4599023.001     103.01.2.3.45.4599.1000.164.4599023.034</t>
  </si>
  <si>
    <t>103.01.2.3.45.4501.1000.165.4501029.001      103.01.2.3.45.4501.1000.165.4501029.034    103.01.2.3.45.4501.1000.165.4501029.210</t>
  </si>
  <si>
    <t>103.01.2.3.45.4501.1000.171.4501046.027    103.01.2.3.45.4501.1000.171.4501046.701     103.01.2.3.45.4501.1000.171.4501046.879     103.01.2.3.45.4501.1000.171.4501046.880</t>
  </si>
  <si>
    <t>Se ha atendido y prestado asistencia a las personas caracterizadas como víctimas, 110 personas indígenas y afros 27 personas, entre niños y adultos, con ayudas humanitarias y orientación a los programas del orden nacional.</t>
  </si>
  <si>
    <t>Se presentó al Departamento Administrativo de Hacienda, mediante oficio No SG-PGO-GR-1783, del 23 de marzo de 2021, propuesta para la modificación del Código de Rentas para el fortalecimiento del Fondo Municipal de Gestión del Riesgo de Desastres.</t>
  </si>
  <si>
    <t xml:space="preserve">A la fecha del cierre de este seguimiento, no se han realizado las capacitaciones especializadas para el personal adscrito al COBA. </t>
  </si>
  <si>
    <t>Se garantizó  la contratación del personal de las Inspecciones de Policía Urbanas,en su totalidad para poder prestar un adecuado servicio a la comunidad. Con 17 contratos de prestación de servicios profesionales en derecho y dos personas de apoyo.</t>
  </si>
  <si>
    <t>GLORIA CECILIA GARCIA GARCIA</t>
  </si>
  <si>
    <t>SECRETARIA</t>
  </si>
  <si>
    <t>A la fecha del cierre de este seguimiento, no se han adelantado seguimientos al PIC.</t>
  </si>
  <si>
    <t>Proyecto aprobado por $ 800,000,000, y se esta elaborando la justificación de la necesidad.</t>
  </si>
  <si>
    <t>A la fecha de corte para la presentación de este informe, no se ha reportado avance alguno. Sólo se tiene presupuestado el proyecto para ser ejecutado por valor de $ 3.500.000.000, que podrían ser aprobados por el Ministerio del Interior y de los cuales el Municipio participaría con el 20%.</t>
  </si>
  <si>
    <t>Actualmente el municipio de Armenia cuenta con el Plan de Contingencia actualizado de acuerdo al  Artículo 2.2.7.7.4 del Decreto 1084 de 2015. Para tal fin se llevó a cabo una mesa de trabajo realizada el día 10 de marzo de 2021, donde se trabajó en la línea de tiempo, mapa de riesgos y escenarios de riesgos. Para este periodo a evaluar la Actualización del Plan de Contingencia, surte efecto con la aprobación en el Comité Territorial de Justicia Transicional Extraordinario que se llevó a cabo el día 26 de mayo del 2021 y se remitió copias firmadas a la Unidad de Atención a las Víctimas del Conflicto Armado.</t>
  </si>
  <si>
    <t xml:space="preserve">Se realizó reunión con la Asociación de mujeres Asmufare, el día 11 de marzo de 2021, para tratar el tema Ambiental del proyecto sobre recuperación de guaduales. - Con la Afrovíctimas en Visión, en temática Cultural - Alternativas de Reivindicación del Patrimonio Cultural Inmaterial de la Población Afrocolombiana y Víctimas del Conflicto Armado en Armenia, con apoyo en asesoría técnica y orientación a ofertas internacionales de entidades como Organización de Estados Iberoamericanos.  </t>
  </si>
  <si>
    <t>Se realizaron 14 jornadas de fortalecimiento familiar y rescate de valores realizadas con núcleos familiares de estudiantes de diferentes instituciones educativas de la ciudad de Armenia.</t>
  </si>
  <si>
    <t>En  reunión del Consejo Municipal de Gestión del Riesgo de Desastres, (CMGRD) realizada el 04 de marzo del 2021, se dio viabilidad para presentarse ante la Unidad Nacional de Gestión del Riesgo de Desastres (UNGRD), a 4 proyectos destinados a mitigar el riesgo en algunas zonas de la ciudad por intermedio de la Oficina Asesora de Proyectos, así:
Proyecto 1. Obras de mitigación para la estabilización de taludes y prevención del riesgo por inundación en el barrio Milagro de Dios en el municipio de Armenia. Por valor de $ 1,598,699,931 Proyecto 2. Obras para la mitigación del riesgo por desabastecimiento de las líneas vitales en el municipio de Armenia. Por valor de $ 4,123,687,963 Proyecto 3. Obras para la mitigación del riesgo por movimiento en masa ubicado en la Cra 20 A, entre calles 23 a 25 de Armenia. Por valor de $301.037.052 Proyecto 4. Obras para la mitigación del riesgo por movimiento en masa en la Cra 17 entre calles 27 y 31 en el municipio de Armenia. Por valor de $ 1.274.528.000. De los cuales solo se han radicado 3 con solicitud de viabilidad (1). Los otros dos estan pendientes.</t>
  </si>
  <si>
    <t>Se realizaron dos campañas de Prevención en Comportamientos Contrarios a la Convivencia y en Fomento a la Cultura Ciudadana, en el centro vida barrio Génesis y en CDC Simón Bolivar, a una pobación de 49 personas, además de actividades en la Vereda la India, Vereda Canopi y Asentamiento Nuevo Armenia, con total de 50 personas atendidas.</t>
  </si>
  <si>
    <t>Se tuvieron a 285 personas de empresas participando en actividades de prevención, orientadas a contribuir con la efectiva protección de los derechos del consumidor.</t>
  </si>
  <si>
    <t>A la fecha del presente informe se presento proyecto para fortalecer la cultura ciudadana en los Armenios, como pilar fundamental de la Seguridad y Convivencia</t>
  </si>
  <si>
    <t>A la fecha de corte para el presente informe, no se ha registrado avance, toda vez que se encuentra a la espera de los recursos del balance; aún así se viene realizando por parte de la Secretaría de Infraestructura, la actualización del presupuesto del proyecto y le fueron entregados los planos y el proyecto, por parte de esta secretaría. Para este periodo a evaluar se han realizado varias mesas técnicas de trabajo y se ha oficiado a organismos del orden nacional y municipal para el logro de esta meta. Con el municipio se esta a la espera de la consecución de otro lote, toda vez que el que se tenía ya estaba asignado para la construcció de la Casa de Justicia No 2.</t>
  </si>
  <si>
    <t>Para dar cumplimiento al Plan de Acción se ha dado cumplimiento  a las Actividades en acompañamiento de la Policía Nacional para realizar acciones de: Incautación de bienes que obstaculizan el espacio público, Verificación de  requisitos de actividades económicas, Plan Desarme, Intervención con poblaciones diferenciales, Decomiso mercancías y productos. Actividades con la EDUA: Revisión y diagnóstico de módulos en espacio público. Y las actividades de remoción y disuación que diariamente realizan los Gestores de Convivencia. Con un total a esta fecha de 17 Gestores de Convivencia.</t>
  </si>
  <si>
    <t xml:space="preserve">A la fecha de corte para la presentación de este informe, se encuentra elaborado y presentado el diagnóstico para la creación de las redes de apoyo para las comunas de la ciudad de Armenia. </t>
  </si>
  <si>
    <t>Periodo de corte:   A 30 DE SEPTIEMBRE DE 2021</t>
  </si>
  <si>
    <t>Semáforo Alcance de la Meta:
Verde Oscuro  (100%) 
 Amarillo (75%)
 Rojo (50% )</t>
  </si>
  <si>
    <t>Semáforo Ejecución:
Verde Oscuro  (100%) 
 Amarillo (75%) 
 Rojo (50% )</t>
  </si>
  <si>
    <t>Fortalecer la operatividad y prestación del servicio a la comunidad, con la construcción del Centro de Convivencia Ciudadana.</t>
  </si>
  <si>
    <t>Se han realizado 53 operativos  de vigilancia y control para la protección animal, atendidos en diferentes sectores de la ciudad de Armenia y 18 charlas de tenencia responsable de mascotas, con la comunidad en: B/ nueva armenia etapa 3, B/ génesis, en el B/ Simón Bolívar, asentamiento Nuevo Armenia, Altos de Monserrate, Centro veterinario el establo, las Colinas y Emisora los Juanes</t>
  </si>
  <si>
    <t>Se llevó a cabo una jornada de trabajo en el barrio Altos de Monserrate con población desplazada de Buenaventura, jornada que se articuló con la Defensoría del Pueblo, Personería, salud, derechos humanos y enlace de negritudes, 18 de febrero de 2021. - El mes de abril se realiza visita de seguimiento a dos familias desplazadas del choco que se encuentran vivendo en el asentamiento belencito bajo a las que se les inicio acompañamiento con la secretaria de salud por motivos de sintomatologia de covid- 19.- Actividad con población Embera del barrio Miraflores 15 personas el día 22 de junio. - Se realiza acompañamiento y seguimiento a las familias desplazadas que han llegado del puerto de Buenaventura desplazadas por la violencia la cual se les ha brindado por parte de la Alcaldía apoyo de ayuda humanitaria a cada una de las familias con unos mercados, solicitud de citas para declaración y apoyo en salud. - Se realiza acompañamiento a la Secretaria de Salud en la entrega de alcohol, tapa bocas para la protección del virus de COVID-19 para los núcleos familiares de comunidades NARP, del sector de santa Helena y  Altos de Monserrate. - Se ha brindado acompañamiento con oferta institucional del programa de población víctima y rutas de prevención y protección en el Barrio Berlín, el 28 de agosto. - En el barrio Las Colinas el 11 de septiembre. - En el  Barrio Buenos Aires Bajo, Fundación Coffee Latin Art´s, el 18 de septiembre.</t>
  </si>
  <si>
    <t>A la fecha el municipio cuenta con dicho Plan aprobado desde la vigencia 2017, pero de acuerdo al Decreto 4800 de 2011 en los artículos 193,194 y 195 para las garantías de Prevención debe ser actualizado en cada vigencia, razón por la cual desde le oficina de atención a víctimas se inició este proceso con una mesa de trabajo realizada el día 10 de marzo de 2021, donde se trabajó en la línea de tiempo, mapa de riesgos y escenarios de riesgos. Para este periodo a evaluar, despues de realizada la mesa de trabajo, y con el documento en firme, se ha programado en el marco del Comité de Justicia Transicional para el 13 de julio de 2021, la aprobación del Plan Integral de prevención y protección a violaciones de derechos humanos.Para este corte julio-septiembre, realizado el comité, se aprueba la Actualización del Plan Integral de prevención y protección a violaciones de derechos humanos, el día 26 de mayo de 2021.</t>
  </si>
  <si>
    <t>Se dará apertura al punto de atención a finales del mes de abril, mediante oficio SG-PGO-SJC-2154 de fecha 9 de abril de 2021 se solicitó las adecuaciones locativas y logísticas para tal fin. Para este periodo a evaluar se ha garantizado servicio de vigilancia y aseo para el PAV y se ha determinado que el mismo quedará habilitado a partir del 01 de julio de 2021, con la observación de que aún falta areglos estructurales en la parte locativa. En cumplimiento al fortalecimiento se ha garantizado el grupo de profesionales desde la Secretaría para apoyar la labor y descongestión del PAV y se ha asignado dos oficinas para la atención a la población víctima.</t>
  </si>
  <si>
    <t>A la fecha de corte para el presente informe, no se ha dado inicio al proceso de caracterización, pero se ha firmado el oficio donde se da la aceptación del Convenio que se llevará a cabo con la Gobernación del Quindío y se capacitará al personal. - El día miércoles 04 de agosto en el punto vive digital, con la profesional de la Unidad para la atención a las víctimas Claudia Patricia Martínez Monroy y Mauricio Agudelo, dieron a conocer el manejo de la plataforma de caracterización.</t>
  </si>
  <si>
    <t xml:space="preserve">A la fecha de corte para el presente informe, se han realizado 20 visitas de seguimiento a población desplazada que declara y cuenta con red de apoyo familiar en barrios como La Mariela, Salvador Allende, La Virginia, Belencito Bajo, Simón Bolivar y vivienda en la Calle 33 sector Terminal; para una atención a 5 Núcleos Familiares compuestos por 12 personas. En los barrios La Grecia, La Fachada, Ciudadela Puerto Espejo, Génesis y San José. Además se realizaron visitas a ocho núcleos familiares y se entregaron seis (6) kit de aseo y (6) kit de alimentación. </t>
  </si>
  <si>
    <t>Se han realizado 9 mesas de participación con las víctimas de conflicto armando. Feb 17 - Feb 18 - Feb 22 - Marzo 29 - Mayo 04 - Junio 11 - Junio 25 - Junio 29 - Sep 14 de 2021.</t>
  </si>
  <si>
    <r>
      <t>Se llevó a cabo la Conmemoración al día nacional de la memoria y la solidaridad con las víctimas del conflicto ar</t>
    </r>
    <r>
      <rPr>
        <sz val="10"/>
        <rFont val="Arial"/>
        <family val="2"/>
      </rPr>
      <t>mado, el día 9 de abril de 2021. - El día 30 de agosto en la Plazoleta de la Quindianidad se llevó a la cabo la conmemoración del detenido desaparecido forzosamente.</t>
    </r>
  </si>
  <si>
    <t>A la fecha del presente informe no se ha realizado el diagnóstico, se tiene como compromiso por funcionarios del área de la Actividad del Riesgo, mediante oficios elevar solicitud a la Secretaría de Infraestructura y a las TIC; para que realicen acorde a las necesidades, el respectivo diagnóstico. Para el trimestre a evaluar abil - junio, se envio a las TIC oficio No SG-PGO-GR-3176, solicitando diagnostico del estado de los elementos tecnológicos que se encuentran instalados en al sala de crisis. Se adelantaron gestiones con el Departamento de la Prosperidad Social, para evaluar la posibilidad de financiación de las obras de remodelación y ampliación de la sala de crisis. Los profesionales en ingeniería de la OMGERD, vienen adelantando también un diagnóstico del estado de las instalaciones de la sala de crisis, para las reparaciones locativas por humedades, funcionalidad de las sillas del auditorio, instalaciones eléctricas, cubierta, etc.</t>
  </si>
  <si>
    <t>Durante el mes de febrero se atendieron dos emergencias por deslizamiento en el barrio la adiela y en el barrio Nuevo Armenia; en el mes de marzo se atendieron tres emergencias: 1 Colapso Estructural (Barrio Las Colinas) y 2 incendios estructurales (Barrio Salvador Allende y Villa Inglesa). Durante el mes de abril se atendieron nueve emergencias: 7 perdidas de cubierta parcial (Barrios El Recreo, Villa Andrea, El Niagara, La Irlanda) y 2 incendios estructurales (Barrio La Patria y Fabrica de Espumas y Colchones El Edén del Descanso KM 3.5 via La Tebaida), Rescate de persona que se lanza del Puente de la Florida. El día 6 de junio se atendió emergencia por vendaval en los barrios: Simón Bolívar, Cañas Gordas y Jardín del Edén donde salieron 17 familias afectadas por pérdida parcial de cubierta se les entrego tejas de Zinc, tejas de Fibro Cemento, Colchonetas y cobijas.
El día 12 de junio se atendió emergencia por incendio estructural en el barrio Gibraltar donde salieron afectadas dos viviendas se les entrego ayuda humanitaria Colchonetas, mercados, kit de ase, kit de cocina y cobijas. El día 29 de junio se atendió emergencia por incendio estructural en el barrio La Mariela Mz Roble donde se vieron afectadas 7 viviendas (2 pérdida total, 5 pérdida parcial) con un total de 27 personas afectadas (17 adultos, 10 niños) y se entregaron las siguientes ayudas: colchonetas, cobijas, mercados, kit de cocina, kit de aseo, tejas de zinc y fibrocemento. El día 9 de agosto se atendió emergencia por incendio estructural en el barrio La Patria donde se vieron afectada 2 viviendas (1 pérdida total, 1 pérdida parcial), se realiza entrega de ayuda humanitaria 12 tejas de fibrocemento, 1 kit de aseo, 4 cobijas, 4 colchonetas, 1 kit de cocina, 1 mercado. El día 27 de agosto se atendió emergencia por caída de árbol en el barrio el Recreo Bajo donde se vio afectada 1 vivienda, se realiza entrega de ayuda humanitaria 4 tejas de zinc.</t>
  </si>
  <si>
    <t>Al mes de marzo se capacito a personal de Bomberos Voluntarios sobre Gestión del Riesgo, Conformación del Consejo Municipal y diligenciamiento de los Formatos EDAN, 20 Personas; en Planes de Emergencia Familiar a personal de la Institución Educativa Los Quindos, 29 personas y a personal de Colanta y comunidad de la Comuna 6 sobre Plan de Ayuda Mutua, 11 personas. Socialización de Temporadas de Lluvias, Deslizamientos, Sismos y Vendavales en diferentes sectores del municipio (Puntos de Vacunación COVID-19) ya que en estos puntos abarcamos diferentes barrios del municipio (Entrega de Volantes). Se realizaron 3 cursos de Soporte Vital Básico en conjunto con el SENA a los organismos de socorro de a 25 personas cada uno. Se realizó un curso de Manejo de Emergencias con Abejas Silvestres en conjunto con el SENA a los organismos de socorro. capacitación Buses Armenia Responsabilidades y Funciones del COE. Capacitación virtual programa ENFOCA Unidad Nacional sobre trabajo con Juntas Comunales. Se realizaron en el mes de julio,  diferentes piezas gráficas para las redes sociales (Facebook e Instragram) redes sociales. Socialización de Temporadas de Temporada Seca y Sismos en diferentes sectores del municipio, 355 personas. Se realizaron diferentes piezas gráficas para las redes sociales (Facebook e Instragram) redes sociales, 271 personas. Se socializo por redes en el mes de agosto, en temas de temporada de vientos, segunda temporada seca del año, incendios de cobertura vegetal y estructurales y en cómo evitar accidentes en el hogar, 258 personas. Socializacion en el mes de septiembre en temas de temporada de lluvias y preparación para el Simulacro Nacional de Emergencias, 217 personas. Para un total de 6.541 personas orientadas.</t>
  </si>
  <si>
    <t>A la fecha del cierre de este seguimiento, enero - marzo, no se realizó el diagnóstico para la creación de las brigadas barriales de emergencia, debido a la situación de emergencia sanitaria decretada y que no permite realizar concentraciones de comunidad para el cumplimiento de esta actividad. Para este periodo segundo trimestre a evaluar abril - junio, ya se presentó a la Secretaría por parte del área de la Actividad del Riesgo, el diagnóstico para la Creación y dotación de brigadas barriales de emergencia el 30 de junio de 2021.</t>
  </si>
  <si>
    <t xml:space="preserve">Se ha garantizado  la contratación del personal de las tres estaciones del Cuerpo Oficial de Bomberos, con 72 contratos realizados, para poder prestar un adecuado servicio a la comunidad. Se ejecutó y recibió a satisfacción la culminación del mantenimiento de los vehículos con su respectiva compra de repuestos, por valor de $ 367.920.369.Para este periodo a evaluar, ya se habían realizado 146 contratos y nuevamente se realizo contrato de mantenimiento por valor de $ 300.000.000. </t>
  </si>
  <si>
    <t>Se realizaron 42 Jornadas de prevención y atención de incendios y conexos a la comunidad.</t>
  </si>
  <si>
    <t xml:space="preserve">Se realizaron actividades en la recuperación del espacio público con la remoción del sitio de las ventas ambulantes no autorizadas y soportadas con informes diarios de los gestores de convivencia., con resultados de 29.039 Remociónes de bienes que obstaculizan el espacio público y  27.171 Actividades de Disuación.  
</t>
  </si>
  <si>
    <t>Se realizaron 29 Eventos de Comisarias en Casa en diferentes barrios de la ciudad de Armenia.</t>
  </si>
  <si>
    <t>Se han realizado 14 jornadas de prevención al uso y consumo de sustancias psicoactivas, maltrato infantil, maltrato escolar y abuso sexual, con diferentes instituciones educativas de la ciudad de Armenia.</t>
  </si>
  <si>
    <t xml:space="preserve">Se dio apoyo en entrega de kit de aseos y se han orientado en los trámites ante la Unidad de atención a las Víctimas. - Se realizó el 27 de mayo asistencia en el hogar de paso con entregas de ropa y kit de aseo. - Se realizó el 28 de mayo asistencia en el hogar de paso con entregas de ropa y kit de aseo. - Se realizó el 26 de junio asistencia en el hogar de paso con entregas de ropa y kit de aseo. - Para el mes de julio se tienen cuatro (4) núcleos familiares en el hogar de paso, donde cuenta con el alojamiento, la alimentación (ayuda humanitaria inmediata), de igual manera se le realiza la visita de seguimiento. - Para el mes de agosto El 05 de agosto se recibió por parte de la Defensoría del Pueblo la solicitud de atención de ayuda humanitaria inmediata y de ocupación del hogar de paso para la señora 1.LUISA FERNANDA QUIÑONES GARCÉS y la menor
2.LAUREN VANESA QUIÑONES GARCÉS. </t>
  </si>
  <si>
    <t>• 8 DE ENERO: SG-PGO-SJC 140 LUZ MERY SEPULVEDA 
• 13 DE ENERO: SG-PGO-SJC 245 JULIAN SALGADO VELASCO
• 18 DE ENERO: SG-PGO-SJC 283 MARIA NANCY ALZATE    
• 15 DE FEBRERO: SG-PGO-SJC 903 GILDARDO DE JESUS VANEGAS
• 17 DE FEBRERO : SG-PGO-SJC 1020 OSVALDO TABERA BENITEZ
• 1 DE MARZO : SG-PGO-SJC 1299 ROBINSON RABARES MONTENEGRO
• 3 DE MARZO: SG-PGO-SJC 1359 LILIANA PATRICIA GARCIA
- 18 DE MARZO SG-PGO-SJC-1750 LEINER CABRERA ISABARE 
- 30 DE MARZO: SG-PGO-SJC-1946 MARTHA BIBIANA RODRIGUEZ
- 12 DE MAYO: SG-PGO-SJC-2821 MILDERD LORA LARREA 
- 12 DE MAYO: SG-PGO-SJC-2822 SAMARIA MARQUEZ JARAMILLO
- 12 DE MAYO: SG-PGO-SJC-2823 JELLY ZULAY LOPEZ RIOS
- 26 DE MAYO: SG-PGO-SJC-3065 JESUS ALBERTO DUGARTE RANGEL 
RUTAS DE PREVENCION (POLICIA NACIONAL) Y PROTECCION (UNIDAD NACIONAL DE PROTECCION) UNP
- 3 DE JUNIO: SG-PGO-SJC-3242 CARLOS ALBERTO RODRIGUEZ LEON                            
- 13 DE AGOSTO: SG-PGO-SJC-5060 RAMÓN SANTA FERNANDEZ
- 8 DE SEPTIEMBRE: SG-PGO-SJC-5903 LUIS GABRIEL ROMERO RUDAS
- 13 DE SEPTIEMBRE: SG-PGO-SJC-5995 DAVID CUPITRA
- 22 DE JULIO: SG-PGO-SJC-4528 DELIA MARIA MORENO MARTINEZ                                                           MESAS DE REACCION INMEDIATA
• 9 DE SEPTIEMBRE: LUIS GABRIEL ROMERO RUDAS</t>
  </si>
  <si>
    <t>A la fecha del cierre de este seguimiento,  el día 29-05-2021 se realiza jornada de sisbenizacion a la población de la ARN radicada en el municipio de Armenia dando respuesta a solicitud elevada por la Agencia. En esta jornada que dio inicio a las 10:00 am – 12:00 am en instalaciones de la oficina del SISBEN de la administración municipal se recepcionaron 12 solicitudes EVIDENCIA: Acta No. 120.  2. El día 15-09-2021 en el marco de la Semana por la Paz, se llevó a cabo un conversatorio entre Excombatientes pertenecientes de la Agencia para la Reincorporación y Reintegración y población víctima del conflicto armado.</t>
  </si>
  <si>
    <t>1. Actividad de prevención y sensibilización sobre el delito de trata de personas, realizada en COFINCAFE, el día 17-03-2021, a la asociación de mujeres ASOME.  2. Asistencia a subcomité de Prevención, Protección y Garantías de No Repetición – Socialización primer avance del Plan de Prevención y Protección municipio de Armenia vigencia 2021, el día 16-03-2021. - 3. Intervención Población Servisexual CAM: El día siendo las 7:00 pm el líder de DDHH, la capitana Cristen Castro de la oficina de DDHH de la Policía Nacional y el enlace población OSIGD de la secretaría de Desarrollo Social realizan una intervención en inmediaciones del CAM en aras de intervenir los problemas de convivencia presentados entre la población servisexual y los patrulleros de turno. 4. Intervención Población Habitante de Calle: El día 11 de junio a las 6:00 am de manera conjunta con la secretaría de desarrollo social se realiza una actividad de estrategias y garantías de derechos de población habitante en situación de calle, dentro de esta jornada se abordan temas sobre convivencia ciudadana, derechos y deberes. 5. Socialización Rutas de Prevención y Protección: El día 22 de junio del 2021 se realiza capacitación a comunidad indígena Embera Katio sobre rutas de prevención y protección. 6. El día 30 de julio del 2021, el área de DDHH de la Secretaría de Gobierno y Convivencia realizo entrega de 76 colchonetas y 67 kits de elementos de bioseguridad a los centros de detención transitoria (Santander, SIJIN e Isabela).</t>
  </si>
  <si>
    <t>Se realizaron 120 Inspecciones a establecimientos de comercio en temas de protección al consumidor</t>
  </si>
  <si>
    <t xml:space="preserve">Ya se había radicado en el Departamento Administrativo de Bienes y Suministros el 19 de marzo de 2021 la justificación de la necesidad para la adquisición de las bicicletas y el 29 de marzo fue devuelto por bienes y suministros con observaciones.  Actualmente y para este periodo a evaluar se encuentra en revisión en el Departamento Administrativo Juridico para ser publicado el pliego en pagina. Para este periodo julio - septiembre, ya se ha adjudicado el día 30 de septiembre de 2021, actualmente en ejecución. </t>
  </si>
  <si>
    <t xml:space="preserve">Se encuentran en marcha 9 proyectos para los organismos de seguridad, de investigación judicial y de justicia; lo que permite mejorar y garantizar la convivencia y seguridad ciudadana. (Proyecto la Calle es pa´ todos, $ 89´850.000; Mantenimiento CCTV, $ 800´000.000; Compra Motocicletas, $ 324´657.299; Compra elementos de bioseguridad Fiscalía, $ 20.000.000; Compra de mobiliario Ejército, $ 25.000.000; Traslado para atención población sindicada, $ 920.000.000; Compra unidades de enrolamiento, $144´000.000; Compra elementos tecnológicos Fiscalía General de  la Nación, $124´000.000; Contrato arrendamiento fibra óptica CCTV, $77´155.435).  Transferencia 15% multas código nacional ala Policía Nacional por valor de $22´161.139.   </t>
  </si>
  <si>
    <t>A la fecha del cierre de este seguimiento, julio - septiembre; se tienen 3  procesos administrativos aperturados.</t>
  </si>
  <si>
    <t xml:space="preserve">La Formulación del documento técnico de la política pública de libertad e igualdad religiosa, culto y conciencia de armenia 2021-2031, es de resaltar que se realizó bajo los preceptos de planeación, concertación e inclusión del sector religioso de nuestra ciudad y para el 9 de septiembre de 2021 se tiene en revisión el documento técnico y el borrador del proyecto de acuerdo para la aprobación de la política pública de libertad religiosa ante el departamento administrativo jurídico y el concejo municipal. </t>
  </si>
  <si>
    <t>A la fecha del cierre de este seguimiento, se han realizado mesas técnicas con la Secretaría de Salud y Secretaría de Gobierno para formulación y presentacón al Ministerio de Salud; Se realiza reunión en el barrio Villa Liliana con diferentes autoridades Indígenas del municipio de Armenia y representante de la sub comisión de salud y representante del convenio 303 de la ACICAL en cual se programa reunión para la fecha de 31 de octubre 1 y 2 de Noviembre del presente año para realizar documento de modelo SISPI. Se realiza acompañamiento a reunión en el Salvador Allende al departamento de Desarrollo Social y se realiza en horas de la tarde reunión virtual con las diferentes autoridades para adelantar trabajos del SISPI.</t>
  </si>
  <si>
    <t>A la fecha del cierre de este seguimiento, julio - septiembre, se continua con la elaboración del documento base para la politica publica.</t>
  </si>
  <si>
    <t>Se encuentra elaborado el documento y revisado por el Departamento Administrativo Jurídico, a este periodo, julio - septiembre, esta a la espera de ser entregada al despacho del señor Alcalde, para su aprobación.</t>
  </si>
  <si>
    <t xml:space="preserve">A la fecha del presente informe se ha realizado la solicitud de la viabilidada de proyectos de la consultoria, por medio del oficio No SG-PGO-SJC-3637, del día 21 de junio de 2021 y fue dada la viabilidad el 28 de junio del 2021. en proceos la solicitud del CDP. para esta vigencia julio - septiembre, aprueba vigencia futura del contrato y se encuentra listo para radicar en jurídica. </t>
  </si>
  <si>
    <t>Se autorizo traslado de  $80´000.000 el día 04 de junio, para apoyar en la adecuación de un centro transitorio para los sindicados; el recurso por parte de la Secretaría de Gobierno ya se autorizo el traslado, con solicitud de viabilidad de oficio No 3034 y 3035; y mediante certificado de disponibilidad presupuestal No 20212769 del 01 de junio de 2021; se da cumplido el producto; pero desde el Depatamento Administrativo de Hacienda aún no se ha generado la ejecución; adicional a lo anterior se destina recursos por valor de $ 920.000.000 fuente de recursos FONSET, para un total de $ 1.000.000.000 para la adecuación.</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</si>
</sst>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
    <numFmt numFmtId="185" formatCode="0.0"/>
    <numFmt numFmtId="186" formatCode="&quot;$&quot;\ #,##0.00"/>
    <numFmt numFmtId="187" formatCode="[$-240A]dddd\,\ d\ &quot;de&quot;\ mmmm\ &quot;de&quot;\ yyyy"/>
    <numFmt numFmtId="188" formatCode="[$-240A]h:mm:ss\ AM/PM"/>
    <numFmt numFmtId="189" formatCode="0.000"/>
    <numFmt numFmtId="190" formatCode="0.0%"/>
    <numFmt numFmtId="191" formatCode="[$-409]dddd\,\ mmmm\ dd\,\ yyyy"/>
    <numFmt numFmtId="192" formatCode="[$-409]h:mm:ss\ AM/PM"/>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b/>
      <sz val="9"/>
      <name val="Arial"/>
      <family val="2"/>
    </font>
    <font>
      <sz val="9"/>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10"/>
      <color indexed="8"/>
      <name val="Arial"/>
      <family val="2"/>
    </font>
    <font>
      <sz val="9"/>
      <color indexed="8"/>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rgb="FF000000"/>
      <name val="Arial"/>
      <family val="2"/>
    </font>
    <font>
      <sz val="10"/>
      <color theme="1"/>
      <name val="Arial"/>
      <family val="2"/>
    </font>
    <font>
      <sz val="9"/>
      <color theme="1"/>
      <name val="Arial"/>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D9E1F2"/>
        <bgColor indexed="64"/>
      </patternFill>
    </fill>
    <fill>
      <patternFill patternType="solid">
        <fgColor rgb="FFFFE699"/>
        <bgColor indexed="64"/>
      </patternFill>
    </fill>
    <fill>
      <patternFill patternType="solid">
        <fgColor rgb="FFFFE699"/>
        <bgColor indexed="64"/>
      </patternFill>
    </fill>
    <fill>
      <patternFill patternType="solid">
        <fgColor theme="4" tint="0.7999799847602844"/>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FF0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3" borderId="0" applyNumberFormat="0" applyBorder="0" applyAlignment="0" applyProtection="0"/>
    <xf numFmtId="0" fontId="37"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3"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300">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184"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39" fillId="0" borderId="0" xfId="0" applyFont="1" applyBorder="1" applyAlignment="1">
      <alignment vertical="center" wrapText="1"/>
    </xf>
    <xf numFmtId="0" fontId="39" fillId="0" borderId="0" xfId="0" applyFont="1" applyBorder="1" applyAlignment="1">
      <alignment horizontal="center" vertical="center" wrapText="1"/>
    </xf>
    <xf numFmtId="0" fontId="21" fillId="0" borderId="13" xfId="0" applyFont="1" applyBorder="1" applyAlignment="1">
      <alignment vertical="center" wrapText="1"/>
    </xf>
    <xf numFmtId="0" fontId="18" fillId="0" borderId="14" xfId="0" applyFont="1" applyFill="1" applyBorder="1" applyAlignment="1">
      <alignment horizontal="center" vertical="center" wrapText="1"/>
    </xf>
    <xf numFmtId="0" fontId="40" fillId="25" borderId="15" xfId="0" applyFont="1" applyFill="1" applyBorder="1" applyAlignment="1">
      <alignment horizontal="left" vertical="center" wrapText="1"/>
    </xf>
    <xf numFmtId="0" fontId="40" fillId="26" borderId="16" xfId="0" applyFont="1" applyFill="1" applyBorder="1" applyAlignment="1">
      <alignment horizontal="left" vertical="center" wrapText="1"/>
    </xf>
    <xf numFmtId="184" fontId="0" fillId="0" borderId="14" xfId="0" applyNumberFormat="1" applyFont="1" applyFill="1" applyBorder="1" applyAlignment="1">
      <alignment horizontal="center" vertical="center" wrapText="1"/>
    </xf>
    <xf numFmtId="184" fontId="0" fillId="0" borderId="17" xfId="0" applyNumberFormat="1" applyFont="1" applyFill="1" applyBorder="1" applyAlignment="1">
      <alignment horizontal="center" vertical="center" wrapText="1"/>
    </xf>
    <xf numFmtId="0" fontId="18" fillId="0" borderId="0" xfId="0" applyFont="1" applyFill="1" applyAlignment="1">
      <alignment vertical="center"/>
    </xf>
    <xf numFmtId="0" fontId="40" fillId="25" borderId="17" xfId="0" applyFont="1" applyFill="1" applyBorder="1" applyAlignment="1">
      <alignment horizontal="left" vertical="center" wrapText="1"/>
    </xf>
    <xf numFmtId="0" fontId="18" fillId="0" borderId="18" xfId="0" applyFont="1" applyBorder="1" applyAlignment="1">
      <alignment horizontal="left" vertical="center" wrapText="1"/>
    </xf>
    <xf numFmtId="0" fontId="0" fillId="0" borderId="18" xfId="49" applyFont="1" applyFill="1" applyBorder="1">
      <alignment horizontal="center" vertical="center" wrapText="1"/>
      <protection/>
    </xf>
    <xf numFmtId="0" fontId="0" fillId="0" borderId="18" xfId="0" applyFont="1" applyBorder="1" applyAlignment="1">
      <alignment horizontal="justify" vertical="center" wrapText="1"/>
    </xf>
    <xf numFmtId="0" fontId="0" fillId="0" borderId="18" xfId="0" applyFont="1" applyBorder="1" applyAlignment="1">
      <alignment horizontal="center" vertical="center" wrapText="1"/>
    </xf>
    <xf numFmtId="9" fontId="0" fillId="0" borderId="18" xfId="0" applyNumberFormat="1" applyFont="1" applyBorder="1" applyAlignment="1">
      <alignment horizontal="center" vertical="center" wrapText="1"/>
    </xf>
    <xf numFmtId="0" fontId="18" fillId="0" borderId="17" xfId="0" applyFont="1" applyBorder="1" applyAlignment="1">
      <alignment horizontal="left" vertical="center" wrapText="1"/>
    </xf>
    <xf numFmtId="0" fontId="0" fillId="0" borderId="17" xfId="49" applyFont="1" applyFill="1" applyBorder="1">
      <alignment horizontal="center" vertical="center" wrapText="1"/>
      <protection/>
    </xf>
    <xf numFmtId="0" fontId="0" fillId="0" borderId="17" xfId="0" applyFont="1" applyBorder="1" applyAlignment="1">
      <alignment horizontal="justify" vertical="center" wrapText="1"/>
    </xf>
    <xf numFmtId="9" fontId="0" fillId="0" borderId="17" xfId="0" applyNumberFormat="1" applyFont="1" applyBorder="1" applyAlignment="1">
      <alignment horizontal="center" vertical="center" wrapText="1"/>
    </xf>
    <xf numFmtId="0" fontId="0" fillId="0" borderId="17" xfId="0" applyFont="1" applyFill="1" applyBorder="1" applyAlignment="1">
      <alignment horizontal="justify" vertical="center" wrapText="1"/>
    </xf>
    <xf numFmtId="0" fontId="0" fillId="0" borderId="17" xfId="0" applyFont="1" applyBorder="1" applyAlignment="1">
      <alignment horizontal="center" vertical="center" wrapText="1"/>
    </xf>
    <xf numFmtId="185" fontId="0" fillId="0" borderId="17"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0" fontId="18" fillId="0" borderId="17" xfId="0" applyFont="1" applyFill="1" applyBorder="1" applyAlignment="1">
      <alignment horizontal="left" vertical="center" wrapText="1"/>
    </xf>
    <xf numFmtId="0" fontId="0" fillId="0" borderId="18"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18" fillId="0" borderId="17" xfId="0" applyFont="1" applyBorder="1" applyAlignment="1">
      <alignment vertical="center" wrapText="1"/>
    </xf>
    <xf numFmtId="0" fontId="40" fillId="27" borderId="16" xfId="0" applyFont="1" applyFill="1" applyBorder="1" applyAlignment="1">
      <alignment horizontal="left" vertical="center" wrapText="1"/>
    </xf>
    <xf numFmtId="0" fontId="0" fillId="0" borderId="18" xfId="0" applyFont="1" applyFill="1" applyBorder="1" applyAlignment="1">
      <alignment horizontal="justify" vertical="center" wrapText="1"/>
    </xf>
    <xf numFmtId="1" fontId="0" fillId="0" borderId="17" xfId="0" applyNumberFormat="1" applyFont="1" applyFill="1" applyBorder="1" applyAlignment="1">
      <alignment horizontal="center" vertical="center" wrapText="1"/>
    </xf>
    <xf numFmtId="0" fontId="40" fillId="28" borderId="15"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9" fontId="0" fillId="0" borderId="20" xfId="0" applyNumberFormat="1" applyFont="1" applyBorder="1" applyAlignment="1">
      <alignment horizontal="center" vertical="center" wrapText="1"/>
    </xf>
    <xf numFmtId="1" fontId="0" fillId="0" borderId="20" xfId="0" applyNumberFormat="1" applyFont="1" applyFill="1" applyBorder="1" applyAlignment="1">
      <alignment horizontal="center" vertical="center" wrapText="1"/>
    </xf>
    <xf numFmtId="185" fontId="0" fillId="0" borderId="20"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20" xfId="0" applyFont="1" applyFill="1" applyBorder="1" applyAlignment="1">
      <alignment horizontal="center" vertical="center" wrapText="1"/>
    </xf>
    <xf numFmtId="9" fontId="0" fillId="0" borderId="20" xfId="59" applyFont="1" applyFill="1" applyBorder="1" applyAlignment="1">
      <alignment horizontal="center" vertical="center" wrapText="1"/>
    </xf>
    <xf numFmtId="0" fontId="18" fillId="0" borderId="17" xfId="0" applyFont="1" applyFill="1" applyBorder="1" applyAlignment="1">
      <alignment horizontal="center" vertical="center" wrapText="1"/>
    </xf>
    <xf numFmtId="177" fontId="0" fillId="0" borderId="0" xfId="52"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0" fontId="0" fillId="0" borderId="0" xfId="0" applyNumberFormat="1" applyFont="1" applyBorder="1" applyAlignment="1">
      <alignment horizontal="right" vertical="center" wrapText="1"/>
    </xf>
    <xf numFmtId="186" fontId="0" fillId="0" borderId="0" xfId="0" applyNumberFormat="1" applyFont="1" applyBorder="1" applyAlignment="1">
      <alignment horizontal="center" vertical="center" wrapText="1"/>
    </xf>
    <xf numFmtId="186" fontId="0" fillId="0" borderId="12" xfId="0" applyNumberFormat="1" applyFont="1" applyBorder="1" applyAlignment="1">
      <alignment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center" vertical="center" wrapText="1"/>
    </xf>
    <xf numFmtId="0" fontId="18" fillId="29" borderId="25" xfId="0" applyFont="1" applyFill="1" applyBorder="1" applyAlignment="1">
      <alignment horizontal="center" vertical="center" wrapText="1"/>
    </xf>
    <xf numFmtId="0" fontId="18" fillId="30" borderId="25" xfId="0" applyFont="1" applyFill="1" applyBorder="1" applyAlignment="1">
      <alignment horizontal="center" vertical="center" wrapText="1"/>
    </xf>
    <xf numFmtId="0" fontId="18" fillId="30" borderId="24" xfId="0"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18" fillId="30" borderId="29" xfId="0" applyFont="1" applyFill="1" applyBorder="1" applyAlignment="1">
      <alignment horizontal="center" vertical="center" wrapText="1"/>
    </xf>
    <xf numFmtId="0" fontId="18" fillId="30" borderId="30" xfId="0"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1" fontId="0" fillId="0" borderId="32" xfId="0" applyNumberFormat="1" applyFont="1" applyFill="1" applyBorder="1" applyAlignment="1">
      <alignment horizontal="center" vertical="center" wrapText="1"/>
    </xf>
    <xf numFmtId="1" fontId="0" fillId="0" borderId="33" xfId="0" applyNumberFormat="1" applyFont="1" applyFill="1" applyBorder="1" applyAlignment="1">
      <alignment horizontal="center" vertical="center" wrapText="1"/>
    </xf>
    <xf numFmtId="0" fontId="40" fillId="28" borderId="34"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0" fillId="0" borderId="32" xfId="49" applyFont="1" applyFill="1" applyBorder="1" applyAlignment="1">
      <alignment horizontal="center" vertical="center" wrapText="1"/>
      <protection/>
    </xf>
    <xf numFmtId="9" fontId="0" fillId="0" borderId="32" xfId="0" applyNumberFormat="1" applyFont="1" applyFill="1" applyBorder="1" applyAlignment="1">
      <alignment horizontal="center" vertical="center" wrapText="1"/>
    </xf>
    <xf numFmtId="0" fontId="40" fillId="25" borderId="34" xfId="0" applyFont="1" applyFill="1" applyBorder="1" applyAlignment="1">
      <alignment horizontal="center" vertical="center" wrapText="1"/>
    </xf>
    <xf numFmtId="0" fontId="0" fillId="0" borderId="32" xfId="0" applyFont="1" applyBorder="1" applyAlignment="1">
      <alignment horizontal="center" vertical="center" wrapText="1"/>
    </xf>
    <xf numFmtId="9" fontId="0" fillId="0" borderId="32" xfId="0" applyNumberFormat="1" applyFont="1" applyBorder="1" applyAlignment="1">
      <alignment horizontal="center" vertical="center" wrapText="1"/>
    </xf>
    <xf numFmtId="0" fontId="18" fillId="0" borderId="32" xfId="0" applyFont="1" applyBorder="1" applyAlignment="1">
      <alignment horizontal="center" vertical="center" wrapText="1"/>
    </xf>
    <xf numFmtId="9" fontId="0" fillId="0" borderId="33" xfId="0" applyNumberFormat="1" applyFont="1" applyBorder="1" applyAlignment="1">
      <alignment horizontal="center" vertical="center" wrapText="1"/>
    </xf>
    <xf numFmtId="9" fontId="0" fillId="0" borderId="21" xfId="0" applyNumberFormat="1" applyFont="1" applyFill="1" applyBorder="1" applyAlignment="1">
      <alignment horizontal="center" vertical="center" wrapText="1"/>
    </xf>
    <xf numFmtId="184" fontId="0" fillId="0" borderId="17" xfId="0" applyNumberFormat="1" applyFont="1" applyFill="1" applyBorder="1" applyAlignment="1">
      <alignment vertical="center" wrapText="1"/>
    </xf>
    <xf numFmtId="184"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0" fontId="18" fillId="31" borderId="35" xfId="0" applyFont="1" applyFill="1" applyBorder="1" applyAlignment="1">
      <alignment vertical="center" wrapText="1"/>
    </xf>
    <xf numFmtId="0" fontId="18" fillId="31" borderId="36" xfId="0" applyFont="1" applyFill="1" applyBorder="1" applyAlignment="1">
      <alignment vertical="center" wrapText="1"/>
    </xf>
    <xf numFmtId="0" fontId="18" fillId="31" borderId="0" xfId="0" applyFont="1" applyFill="1" applyBorder="1" applyAlignment="1">
      <alignment vertical="center" wrapText="1"/>
    </xf>
    <xf numFmtId="0" fontId="18" fillId="31" borderId="12" xfId="0" applyFont="1" applyFill="1" applyBorder="1" applyAlignment="1">
      <alignment vertical="center" wrapText="1"/>
    </xf>
    <xf numFmtId="0" fontId="18" fillId="31" borderId="37" xfId="0" applyFont="1" applyFill="1" applyBorder="1" applyAlignment="1">
      <alignment vertical="center" wrapText="1"/>
    </xf>
    <xf numFmtId="0" fontId="18" fillId="31" borderId="13" xfId="0" applyFont="1" applyFill="1" applyBorder="1" applyAlignment="1">
      <alignment vertical="center" wrapText="1"/>
    </xf>
    <xf numFmtId="0" fontId="18" fillId="31" borderId="38" xfId="0" applyFont="1" applyFill="1" applyBorder="1" applyAlignment="1">
      <alignment vertical="center" wrapText="1"/>
    </xf>
    <xf numFmtId="9" fontId="18" fillId="31" borderId="0" xfId="0" applyNumberFormat="1" applyFont="1" applyFill="1" applyBorder="1" applyAlignment="1">
      <alignment vertical="center" wrapText="1"/>
    </xf>
    <xf numFmtId="9" fontId="18" fillId="31" borderId="13" xfId="0" applyNumberFormat="1" applyFont="1" applyFill="1" applyBorder="1" applyAlignment="1">
      <alignment vertical="center" wrapText="1"/>
    </xf>
    <xf numFmtId="9" fontId="0" fillId="0" borderId="0" xfId="0" applyNumberFormat="1" applyFont="1" applyFill="1" applyBorder="1" applyAlignment="1">
      <alignment horizontal="center" vertical="center" wrapText="1"/>
    </xf>
    <xf numFmtId="9" fontId="0" fillId="0" borderId="17" xfId="59" applyFill="1" applyBorder="1" applyAlignment="1">
      <alignment horizontal="center" vertical="center" wrapText="1"/>
    </xf>
    <xf numFmtId="0" fontId="41" fillId="0" borderId="17" xfId="0" applyFont="1" applyFill="1" applyBorder="1" applyAlignment="1">
      <alignment horizontal="center" vertical="center" wrapText="1"/>
    </xf>
    <xf numFmtId="0" fontId="25" fillId="30" borderId="25" xfId="0" applyFont="1" applyFill="1" applyBorder="1" applyAlignment="1">
      <alignment horizontal="center" vertical="center" wrapText="1"/>
    </xf>
    <xf numFmtId="0" fontId="25" fillId="30" borderId="24" xfId="0" applyFont="1" applyFill="1" applyBorder="1" applyAlignment="1">
      <alignment horizontal="center" vertical="center" wrapText="1"/>
    </xf>
    <xf numFmtId="0" fontId="25" fillId="30" borderId="29" xfId="0" applyFont="1" applyFill="1" applyBorder="1" applyAlignment="1">
      <alignment horizontal="center" vertical="center" wrapText="1"/>
    </xf>
    <xf numFmtId="0" fontId="25" fillId="30" borderId="3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184" fontId="26" fillId="0" borderId="14"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6" fillId="0" borderId="17" xfId="0" applyFont="1" applyFill="1" applyBorder="1" applyAlignment="1">
      <alignment horizontal="center" vertical="center" wrapText="1"/>
    </xf>
    <xf numFmtId="9" fontId="26" fillId="0" borderId="17" xfId="0" applyNumberFormat="1" applyFont="1" applyFill="1" applyBorder="1" applyAlignment="1">
      <alignment horizontal="center" vertical="center" wrapText="1"/>
    </xf>
    <xf numFmtId="184" fontId="26" fillId="0" borderId="17" xfId="0" applyNumberFormat="1" applyFont="1" applyFill="1" applyBorder="1" applyAlignment="1">
      <alignment horizontal="center" vertical="center" wrapText="1"/>
    </xf>
    <xf numFmtId="1" fontId="26" fillId="0" borderId="17" xfId="0" applyNumberFormat="1" applyFont="1" applyFill="1" applyBorder="1" applyAlignment="1">
      <alignment horizontal="center" vertical="center" wrapText="1"/>
    </xf>
    <xf numFmtId="9" fontId="26" fillId="0" borderId="32" xfId="0" applyNumberFormat="1" applyFont="1" applyFill="1" applyBorder="1" applyAlignment="1">
      <alignment horizontal="center" vertical="center" wrapText="1"/>
    </xf>
    <xf numFmtId="184" fontId="26" fillId="0" borderId="32" xfId="0" applyNumberFormat="1" applyFont="1" applyFill="1" applyBorder="1" applyAlignment="1">
      <alignment horizontal="center" vertical="center" wrapText="1"/>
    </xf>
    <xf numFmtId="9" fontId="26" fillId="0" borderId="17" xfId="59" applyFont="1" applyFill="1" applyBorder="1" applyAlignment="1">
      <alignment horizontal="center" vertical="center" wrapText="1"/>
    </xf>
    <xf numFmtId="0" fontId="42" fillId="0" borderId="17" xfId="0" applyFont="1" applyFill="1" applyBorder="1" applyAlignment="1">
      <alignment horizontal="center" vertical="center" wrapText="1"/>
    </xf>
    <xf numFmtId="0" fontId="26" fillId="0" borderId="21" xfId="0" applyFont="1" applyFill="1" applyBorder="1" applyAlignment="1">
      <alignment horizontal="center" vertical="center" wrapText="1"/>
    </xf>
    <xf numFmtId="1" fontId="26" fillId="0" borderId="21" xfId="0" applyNumberFormat="1" applyFont="1" applyFill="1" applyBorder="1" applyAlignment="1">
      <alignment horizontal="center" vertical="center" wrapText="1"/>
    </xf>
    <xf numFmtId="9" fontId="26" fillId="0" borderId="21" xfId="0" applyNumberFormat="1" applyFont="1" applyFill="1" applyBorder="1" applyAlignment="1">
      <alignment horizontal="center" vertical="center" wrapText="1"/>
    </xf>
    <xf numFmtId="0" fontId="18" fillId="0" borderId="31" xfId="0" applyFont="1" applyBorder="1" applyAlignment="1">
      <alignment horizontal="left" vertical="center" wrapText="1"/>
    </xf>
    <xf numFmtId="0" fontId="0" fillId="0" borderId="14" xfId="0" applyBorder="1" applyAlignment="1">
      <alignment horizontal="center" vertical="center" wrapText="1"/>
    </xf>
    <xf numFmtId="9" fontId="0" fillId="0" borderId="22" xfId="0" applyNumberFormat="1" applyBorder="1" applyAlignment="1">
      <alignment horizontal="center" vertical="center" wrapText="1"/>
    </xf>
    <xf numFmtId="0" fontId="18" fillId="0" borderId="16" xfId="0" applyFont="1" applyBorder="1" applyAlignment="1">
      <alignment horizontal="left" vertical="center" wrapText="1"/>
    </xf>
    <xf numFmtId="0" fontId="0" fillId="0" borderId="17" xfId="0" applyBorder="1" applyAlignment="1">
      <alignment horizontal="center" vertical="center" wrapText="1"/>
    </xf>
    <xf numFmtId="9" fontId="0" fillId="0" borderId="23" xfId="0" applyNumberFormat="1" applyBorder="1" applyAlignment="1">
      <alignment horizontal="center" vertical="center" wrapText="1"/>
    </xf>
    <xf numFmtId="0" fontId="18" fillId="0" borderId="39" xfId="0" applyFont="1" applyBorder="1" applyAlignment="1">
      <alignment horizontal="left" vertical="center" wrapText="1"/>
    </xf>
    <xf numFmtId="0" fontId="0" fillId="0" borderId="21" xfId="0" applyBorder="1" applyAlignment="1">
      <alignment horizontal="center" vertical="center" wrapText="1"/>
    </xf>
    <xf numFmtId="9" fontId="0" fillId="0" borderId="40" xfId="0" applyNumberForma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84" fontId="18" fillId="31" borderId="25" xfId="0" applyNumberFormat="1" applyFont="1" applyFill="1" applyBorder="1" applyAlignment="1">
      <alignment horizontal="center" vertical="center" wrapText="1"/>
    </xf>
    <xf numFmtId="9" fontId="0" fillId="31" borderId="25" xfId="0" applyNumberFormat="1" applyFill="1" applyBorder="1" applyAlignment="1">
      <alignment horizontal="center" vertical="center" wrapText="1"/>
    </xf>
    <xf numFmtId="9" fontId="0" fillId="0" borderId="14" xfId="0" applyNumberFormat="1" applyBorder="1" applyAlignment="1">
      <alignment horizontal="center" vertical="center" wrapText="1"/>
    </xf>
    <xf numFmtId="9" fontId="0" fillId="0" borderId="17" xfId="0" applyNumberFormat="1" applyBorder="1" applyAlignment="1">
      <alignment horizontal="center" vertical="center" wrapText="1"/>
    </xf>
    <xf numFmtId="9" fontId="0" fillId="0" borderId="21" xfId="0" applyNumberFormat="1" applyBorder="1" applyAlignment="1">
      <alignment horizontal="center" vertical="center" wrapText="1"/>
    </xf>
    <xf numFmtId="10" fontId="0" fillId="0" borderId="0" xfId="0" applyNumberFormat="1" applyAlignment="1">
      <alignment horizontal="center"/>
    </xf>
    <xf numFmtId="184" fontId="18" fillId="31" borderId="11" xfId="0" applyNumberFormat="1" applyFont="1" applyFill="1" applyBorder="1" applyAlignment="1">
      <alignment horizontal="center" vertical="center" wrapText="1"/>
    </xf>
    <xf numFmtId="184" fontId="18" fillId="31" borderId="0" xfId="0" applyNumberFormat="1" applyFont="1" applyFill="1" applyBorder="1" applyAlignment="1">
      <alignment horizontal="center" vertical="center" wrapText="1"/>
    </xf>
    <xf numFmtId="184" fontId="18" fillId="31" borderId="12" xfId="0" applyNumberFormat="1" applyFont="1" applyFill="1" applyBorder="1" applyAlignment="1">
      <alignment horizontal="center" vertical="center" wrapText="1"/>
    </xf>
    <xf numFmtId="184" fontId="18" fillId="31" borderId="37" xfId="0" applyNumberFormat="1" applyFont="1" applyFill="1" applyBorder="1" applyAlignment="1">
      <alignment horizontal="center" vertical="center" wrapText="1"/>
    </xf>
    <xf numFmtId="184" fontId="18" fillId="31" borderId="13" xfId="0" applyNumberFormat="1" applyFont="1" applyFill="1" applyBorder="1" applyAlignment="1">
      <alignment horizontal="center" vertical="center" wrapText="1"/>
    </xf>
    <xf numFmtId="184" fontId="18" fillId="31" borderId="38" xfId="0" applyNumberFormat="1" applyFont="1" applyFill="1" applyBorder="1" applyAlignment="1">
      <alignment horizontal="center" vertical="center" wrapText="1"/>
    </xf>
    <xf numFmtId="184" fontId="0" fillId="0" borderId="17" xfId="0" applyNumberFormat="1" applyFont="1" applyFill="1" applyBorder="1" applyAlignment="1">
      <alignment horizontal="center" vertical="center" wrapText="1"/>
    </xf>
    <xf numFmtId="184" fontId="18" fillId="31" borderId="41" xfId="0" applyNumberFormat="1" applyFont="1" applyFill="1" applyBorder="1" applyAlignment="1">
      <alignment horizontal="center" vertical="center" wrapText="1"/>
    </xf>
    <xf numFmtId="184" fontId="18" fillId="31" borderId="42" xfId="0" applyNumberFormat="1" applyFont="1" applyFill="1" applyBorder="1" applyAlignment="1">
      <alignment horizontal="center" vertical="center" wrapText="1"/>
    </xf>
    <xf numFmtId="9" fontId="0" fillId="31" borderId="41" xfId="0" applyNumberFormat="1" applyFont="1" applyFill="1" applyBorder="1" applyAlignment="1">
      <alignment horizontal="center" vertical="center" wrapText="1"/>
    </xf>
    <xf numFmtId="9" fontId="0" fillId="31" borderId="43"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18" fillId="30" borderId="29" xfId="0" applyFont="1" applyFill="1" applyBorder="1" applyAlignment="1">
      <alignment horizontal="center" vertical="center" wrapText="1"/>
    </xf>
    <xf numFmtId="0" fontId="18" fillId="30" borderId="41" xfId="0" applyFont="1" applyFill="1" applyBorder="1" applyAlignment="1">
      <alignment horizontal="center" vertical="center" wrapText="1"/>
    </xf>
    <xf numFmtId="0" fontId="18" fillId="32" borderId="29" xfId="0" applyFont="1" applyFill="1" applyBorder="1" applyAlignment="1">
      <alignment horizontal="center" vertical="center" wrapText="1"/>
    </xf>
    <xf numFmtId="0" fontId="18" fillId="32" borderId="41" xfId="0" applyFont="1" applyFill="1" applyBorder="1" applyAlignment="1">
      <alignment horizontal="center" vertical="center" wrapText="1"/>
    </xf>
    <xf numFmtId="0" fontId="18" fillId="29" borderId="29" xfId="0" applyFont="1" applyFill="1" applyBorder="1" applyAlignment="1">
      <alignment horizontal="center" vertical="center" wrapText="1"/>
    </xf>
    <xf numFmtId="0" fontId="18" fillId="29" borderId="41" xfId="0" applyFont="1" applyFill="1" applyBorder="1" applyAlignment="1">
      <alignment horizontal="center" vertical="center" wrapText="1"/>
    </xf>
    <xf numFmtId="0" fontId="43" fillId="32" borderId="29" xfId="0" applyFont="1" applyFill="1" applyBorder="1" applyAlignment="1">
      <alignment horizontal="center" vertical="center" wrapText="1"/>
    </xf>
    <xf numFmtId="0" fontId="43" fillId="32" borderId="42" xfId="0" applyFont="1" applyFill="1" applyBorder="1" applyAlignment="1">
      <alignment horizontal="center" vertical="center" wrapText="1"/>
    </xf>
    <xf numFmtId="0" fontId="18" fillId="0" borderId="4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3" fillId="32" borderId="4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0" fillId="0" borderId="44"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13" xfId="0" applyFont="1" applyFill="1" applyBorder="1" applyAlignment="1">
      <alignment horizontal="left" vertical="center"/>
    </xf>
    <xf numFmtId="0" fontId="18" fillId="0" borderId="45"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26" borderId="34" xfId="0" applyFont="1" applyFill="1" applyBorder="1" applyAlignment="1">
      <alignment horizontal="center" vertical="center" wrapText="1"/>
    </xf>
    <xf numFmtId="0" fontId="40" fillId="26" borderId="48"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0" fillId="0" borderId="32" xfId="49" applyFont="1" applyFill="1" applyBorder="1" applyAlignment="1">
      <alignment horizontal="center" vertical="center" wrapText="1"/>
      <protection/>
    </xf>
    <xf numFmtId="0" fontId="0" fillId="0" borderId="47" xfId="49" applyFont="1" applyFill="1" applyBorder="1" applyAlignment="1">
      <alignment horizontal="center" vertical="center" wrapText="1"/>
      <protection/>
    </xf>
    <xf numFmtId="0" fontId="0" fillId="0" borderId="18" xfId="49" applyFont="1" applyFill="1" applyBorder="1" applyAlignment="1">
      <alignment horizontal="center" vertical="center" wrapText="1"/>
      <protection/>
    </xf>
    <xf numFmtId="9" fontId="0" fillId="0" borderId="32" xfId="0" applyNumberFormat="1" applyFont="1" applyFill="1" applyBorder="1" applyAlignment="1">
      <alignment horizontal="center" vertical="center" wrapText="1"/>
    </xf>
    <xf numFmtId="9" fontId="0" fillId="0" borderId="47" xfId="0" applyNumberFormat="1"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0" xfId="0" applyFont="1" applyBorder="1" applyAlignment="1">
      <alignment horizontal="left" vertical="center" wrapText="1"/>
    </xf>
    <xf numFmtId="0" fontId="43" fillId="32" borderId="44" xfId="0" applyFont="1" applyFill="1" applyBorder="1" applyAlignment="1">
      <alignment horizontal="center" vertical="center"/>
    </xf>
    <xf numFmtId="0" fontId="43" fillId="32" borderId="24" xfId="0" applyFont="1" applyFill="1" applyBorder="1" applyAlignment="1">
      <alignment horizontal="center" vertical="center"/>
    </xf>
    <xf numFmtId="0" fontId="43" fillId="32" borderId="45" xfId="0" applyFont="1" applyFill="1" applyBorder="1" applyAlignment="1">
      <alignment horizontal="center" vertical="center"/>
    </xf>
    <xf numFmtId="1" fontId="0" fillId="0" borderId="16" xfId="0" applyNumberFormat="1"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39" xfId="0" applyNumberFormat="1" applyFont="1" applyFill="1" applyBorder="1" applyAlignment="1">
      <alignment horizontal="center" vertical="center" wrapText="1"/>
    </xf>
    <xf numFmtId="0" fontId="43" fillId="32" borderId="46" xfId="0" applyFont="1" applyFill="1" applyBorder="1" applyAlignment="1">
      <alignment horizontal="center" vertical="center"/>
    </xf>
    <xf numFmtId="0" fontId="43" fillId="32" borderId="30" xfId="0" applyFont="1" applyFill="1" applyBorder="1" applyAlignment="1">
      <alignment horizontal="center" vertical="center"/>
    </xf>
    <xf numFmtId="0" fontId="43" fillId="32" borderId="50"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1" fillId="0" borderId="0" xfId="0" applyFont="1" applyBorder="1" applyAlignment="1">
      <alignment horizontal="left" vertical="center" wrapText="1"/>
    </xf>
    <xf numFmtId="0" fontId="18" fillId="0" borderId="3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8" xfId="0" applyFont="1" applyBorder="1" applyAlignment="1">
      <alignment horizontal="center" vertical="center" wrapText="1"/>
    </xf>
    <xf numFmtId="9" fontId="0" fillId="0" borderId="32" xfId="0" applyNumberFormat="1" applyFont="1" applyBorder="1" applyAlignment="1">
      <alignment horizontal="center" vertical="center" wrapText="1"/>
    </xf>
    <xf numFmtId="9" fontId="0" fillId="0" borderId="47" xfId="0" applyNumberFormat="1" applyFont="1" applyBorder="1" applyAlignment="1">
      <alignment horizontal="center" vertical="center" wrapText="1"/>
    </xf>
    <xf numFmtId="9" fontId="0" fillId="0" borderId="18" xfId="0" applyNumberFormat="1" applyFont="1" applyBorder="1" applyAlignment="1">
      <alignment horizontal="center" vertical="center" wrapText="1"/>
    </xf>
    <xf numFmtId="0" fontId="18" fillId="32" borderId="44" xfId="0" applyFont="1" applyFill="1" applyBorder="1" applyAlignment="1">
      <alignment horizontal="center" vertical="center" wrapText="1"/>
    </xf>
    <xf numFmtId="0" fontId="18" fillId="32" borderId="24"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9" xfId="0" applyFont="1" applyBorder="1" applyAlignment="1">
      <alignment horizontal="center" vertical="center" wrapText="1"/>
    </xf>
    <xf numFmtId="9" fontId="0" fillId="0" borderId="33" xfId="0" applyNumberFormat="1" applyFont="1" applyBorder="1" applyAlignment="1">
      <alignment horizontal="center" vertical="center" wrapText="1"/>
    </xf>
    <xf numFmtId="9" fontId="0" fillId="0" borderId="49" xfId="0" applyNumberFormat="1" applyFont="1" applyBorder="1" applyAlignment="1">
      <alignment horizontal="center" vertical="center" wrapText="1"/>
    </xf>
    <xf numFmtId="9" fontId="0" fillId="0" borderId="19" xfId="0" applyNumberFormat="1" applyFont="1" applyBorder="1" applyAlignment="1">
      <alignment horizontal="center" vertical="center" wrapText="1"/>
    </xf>
    <xf numFmtId="0" fontId="40" fillId="25" borderId="34" xfId="0" applyFont="1" applyFill="1" applyBorder="1" applyAlignment="1">
      <alignment horizontal="center" vertical="center" wrapText="1"/>
    </xf>
    <xf numFmtId="0" fontId="40" fillId="25" borderId="48" xfId="0" applyFont="1" applyFill="1" applyBorder="1" applyAlignment="1">
      <alignment horizontal="center" vertical="center" wrapText="1"/>
    </xf>
    <xf numFmtId="0" fontId="40" fillId="25" borderId="15" xfId="0" applyFont="1" applyFill="1" applyBorder="1" applyAlignment="1">
      <alignment horizontal="center" vertical="center" wrapText="1"/>
    </xf>
    <xf numFmtId="0" fontId="18" fillId="0" borderId="47" xfId="49" applyFont="1" applyFill="1" applyBorder="1" applyAlignment="1">
      <alignment horizontal="center" vertical="center" wrapText="1"/>
      <protection/>
    </xf>
    <xf numFmtId="184" fontId="0" fillId="0" borderId="32" xfId="0" applyNumberFormat="1" applyFont="1" applyFill="1" applyBorder="1" applyAlignment="1">
      <alignment horizontal="center" vertical="center" wrapText="1"/>
    </xf>
    <xf numFmtId="184" fontId="0" fillId="0" borderId="47" xfId="0" applyNumberFormat="1" applyFont="1" applyFill="1" applyBorder="1" applyAlignment="1">
      <alignment horizontal="center" vertical="center" wrapText="1"/>
    </xf>
    <xf numFmtId="184" fontId="0" fillId="0" borderId="18" xfId="0" applyNumberFormat="1" applyFont="1" applyFill="1" applyBorder="1" applyAlignment="1">
      <alignment horizontal="center" vertical="center" wrapText="1"/>
    </xf>
    <xf numFmtId="184" fontId="0" fillId="0" borderId="21"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1" fontId="0" fillId="0" borderId="48" xfId="0"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0" applyFont="1" applyBorder="1" applyAlignment="1">
      <alignment horizontal="center" vertical="center" wrapText="1"/>
    </xf>
    <xf numFmtId="9" fontId="26" fillId="0" borderId="32" xfId="0" applyNumberFormat="1" applyFont="1" applyFill="1" applyBorder="1" applyAlignment="1">
      <alignment horizontal="center" vertical="center" wrapText="1"/>
    </xf>
    <xf numFmtId="9" fontId="26" fillId="0" borderId="47" xfId="0" applyNumberFormat="1" applyFont="1" applyFill="1" applyBorder="1" applyAlignment="1">
      <alignment horizontal="center" vertical="center" wrapText="1"/>
    </xf>
    <xf numFmtId="9" fontId="26" fillId="0" borderId="18"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54" xfId="0" applyFont="1" applyFill="1" applyBorder="1" applyAlignment="1">
      <alignment horizontal="center" vertical="center" wrapText="1"/>
    </xf>
    <xf numFmtId="184" fontId="26" fillId="33" borderId="32" xfId="0" applyNumberFormat="1" applyFont="1" applyFill="1" applyBorder="1" applyAlignment="1">
      <alignment horizontal="center" vertical="center" wrapText="1"/>
    </xf>
    <xf numFmtId="184" fontId="26" fillId="33" borderId="47" xfId="0" applyNumberFormat="1" applyFont="1" applyFill="1" applyBorder="1" applyAlignment="1">
      <alignment horizontal="center" vertical="center" wrapText="1"/>
    </xf>
    <xf numFmtId="184" fontId="26" fillId="33" borderId="54" xfId="0" applyNumberFormat="1" applyFont="1" applyFill="1" applyBorder="1" applyAlignment="1">
      <alignment horizontal="center" vertical="center" wrapText="1"/>
    </xf>
    <xf numFmtId="9" fontId="26" fillId="0" borderId="17" xfId="0" applyNumberFormat="1" applyFont="1" applyFill="1" applyBorder="1" applyAlignment="1">
      <alignment horizontal="center" vertical="center" wrapText="1"/>
    </xf>
    <xf numFmtId="9" fontId="26" fillId="0" borderId="21" xfId="0" applyNumberFormat="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6" fillId="0" borderId="18" xfId="0" applyFont="1" applyFill="1" applyBorder="1" applyAlignment="1">
      <alignment horizontal="center" vertical="center" wrapText="1"/>
    </xf>
    <xf numFmtId="184" fontId="26" fillId="33" borderId="18" xfId="0" applyNumberFormat="1" applyFont="1" applyFill="1" applyBorder="1" applyAlignment="1">
      <alignment horizontal="center" vertical="center" wrapText="1"/>
    </xf>
    <xf numFmtId="184" fontId="26" fillId="0" borderId="17" xfId="0" applyNumberFormat="1" applyFont="1" applyFill="1" applyBorder="1" applyAlignment="1">
      <alignment horizontal="center" vertical="center" wrapText="1"/>
    </xf>
    <xf numFmtId="184" fontId="26" fillId="0" borderId="32" xfId="0" applyNumberFormat="1" applyFont="1" applyFill="1" applyBorder="1" applyAlignment="1">
      <alignment horizontal="center" vertical="center" wrapText="1"/>
    </xf>
    <xf numFmtId="184" fontId="26" fillId="0" borderId="47" xfId="0" applyNumberFormat="1" applyFont="1" applyFill="1" applyBorder="1" applyAlignment="1">
      <alignment horizontal="center" vertical="center" wrapText="1"/>
    </xf>
    <xf numFmtId="184" fontId="26" fillId="0" borderId="18" xfId="0" applyNumberFormat="1" applyFont="1" applyFill="1" applyBorder="1" applyAlignment="1">
      <alignment horizontal="center" vertical="center" wrapText="1"/>
    </xf>
    <xf numFmtId="0" fontId="25" fillId="29" borderId="29" xfId="0" applyFont="1" applyFill="1" applyBorder="1" applyAlignment="1">
      <alignment horizontal="center" vertical="center" wrapText="1"/>
    </xf>
    <xf numFmtId="0" fontId="25" fillId="29" borderId="41" xfId="0" applyFont="1" applyFill="1" applyBorder="1" applyAlignment="1">
      <alignment horizontal="center" vertical="center" wrapText="1"/>
    </xf>
    <xf numFmtId="0" fontId="25" fillId="30" borderId="29" xfId="0" applyFont="1" applyFill="1" applyBorder="1" applyAlignment="1">
      <alignment horizontal="center" vertical="center" wrapText="1"/>
    </xf>
    <xf numFmtId="0" fontId="25" fillId="30" borderId="41" xfId="0" applyFont="1" applyFill="1" applyBorder="1" applyAlignment="1">
      <alignment horizontal="center" vertical="center" wrapText="1"/>
    </xf>
    <xf numFmtId="0" fontId="25" fillId="32" borderId="29" xfId="0" applyFont="1" applyFill="1" applyBorder="1" applyAlignment="1">
      <alignment horizontal="center" vertical="center" wrapText="1"/>
    </xf>
    <xf numFmtId="0" fontId="25" fillId="32"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0" fillId="0" borderId="38" xfId="0" applyFont="1" applyFill="1" applyBorder="1" applyAlignment="1">
      <alignment horizontal="left" vertical="center"/>
    </xf>
    <xf numFmtId="0" fontId="18" fillId="0" borderId="37" xfId="0" applyFont="1" applyFill="1" applyBorder="1" applyAlignment="1">
      <alignment horizontal="center" vertical="center"/>
    </xf>
    <xf numFmtId="0" fontId="18" fillId="0" borderId="13" xfId="0" applyFont="1" applyFill="1" applyBorder="1" applyAlignment="1">
      <alignment horizontal="center" vertical="center"/>
    </xf>
    <xf numFmtId="0" fontId="22" fillId="0" borderId="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1333500</xdr:colOff>
      <xdr:row>0</xdr:row>
      <xdr:rowOff>76200</xdr:rowOff>
    </xdr:from>
    <xdr:to>
      <xdr:col>0</xdr:col>
      <xdr:colOff>2276475</xdr:colOff>
      <xdr:row>3</xdr:row>
      <xdr:rowOff>180975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33500" y="76200"/>
          <a:ext cx="942975" cy="1047750"/>
        </a:xfrm>
        <a:prstGeom prst="rect">
          <a:avLst/>
        </a:prstGeom>
        <a:noFill/>
        <a:ln w="9525" cmpd="sng">
          <a:noFill/>
        </a:ln>
      </xdr:spPr>
    </xdr:pic>
    <xdr:clientData/>
  </xdr:twoCellAnchor>
  <xdr:twoCellAnchor editAs="oneCell">
    <xdr:from>
      <xdr:col>0</xdr:col>
      <xdr:colOff>1352550</xdr:colOff>
      <xdr:row>0</xdr:row>
      <xdr:rowOff>76200</xdr:rowOff>
    </xdr:from>
    <xdr:to>
      <xdr:col>0</xdr:col>
      <xdr:colOff>2276475</xdr:colOff>
      <xdr:row>3</xdr:row>
      <xdr:rowOff>180975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52550" y="76200"/>
          <a:ext cx="923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73"/>
  <sheetViews>
    <sheetView tabSelected="1" zoomScalePageLayoutView="0" workbookViewId="0" topLeftCell="M1">
      <selection activeCell="I14" sqref="I14"/>
    </sheetView>
  </sheetViews>
  <sheetFormatPr defaultColWidth="11.421875" defaultRowHeight="12.75"/>
  <cols>
    <col min="1" max="1" width="57.7109375" style="6" bestFit="1" customWidth="1"/>
    <col min="2" max="2" width="29.7109375" style="6" bestFit="1" customWidth="1"/>
    <col min="3" max="3" width="21.28125" style="6" bestFit="1" customWidth="1"/>
    <col min="4" max="4" width="53.7109375" style="6" bestFit="1" customWidth="1"/>
    <col min="5" max="5" width="15.57421875" style="6" bestFit="1" customWidth="1"/>
    <col min="6" max="6" width="23.28125" style="6" bestFit="1" customWidth="1"/>
    <col min="7" max="7" width="61.57421875" style="6" bestFit="1" customWidth="1"/>
    <col min="8" max="8" width="34.421875" style="6" customWidth="1"/>
    <col min="9" max="9" width="35.57421875" style="6" customWidth="1"/>
    <col min="10" max="10" width="15.57421875" style="6" bestFit="1" customWidth="1"/>
    <col min="11" max="11" width="16.28125" style="6" bestFit="1" customWidth="1"/>
    <col min="12" max="12" width="18.00390625" style="6" bestFit="1" customWidth="1"/>
    <col min="13" max="13" width="25.57421875" style="6" customWidth="1"/>
    <col min="14" max="14" width="31.421875" style="9" customWidth="1"/>
    <col min="15" max="15" width="37.8515625" style="9" customWidth="1"/>
    <col min="16" max="16" width="15.57421875" style="9" customWidth="1"/>
    <col min="17" max="17" width="24.421875" style="9" customWidth="1"/>
    <col min="18" max="18" width="20.8515625" style="9" customWidth="1"/>
    <col min="19" max="19" width="24.8515625" style="9" customWidth="1"/>
    <col min="20" max="20" width="27.00390625" style="9" customWidth="1"/>
    <col min="21" max="21" width="26.57421875" style="9" customWidth="1"/>
    <col min="22" max="23" width="25.57421875" style="19" customWidth="1"/>
    <col min="24" max="24" width="35.57421875" style="19" customWidth="1"/>
    <col min="25" max="26" width="25.57421875" style="19" customWidth="1"/>
    <col min="27" max="27" width="89.421875" style="19" customWidth="1"/>
    <col min="28" max="28" width="23.8515625" style="6" customWidth="1"/>
    <col min="29" max="16384" width="11.421875" style="2" customWidth="1"/>
  </cols>
  <sheetData>
    <row r="1" spans="1:28" ht="28.5" customHeight="1">
      <c r="A1" s="188"/>
      <c r="B1" s="294"/>
      <c r="C1" s="299" t="s">
        <v>200</v>
      </c>
      <c r="D1" s="299"/>
      <c r="E1" s="299"/>
      <c r="F1" s="299"/>
      <c r="G1" s="299"/>
      <c r="H1" s="299"/>
      <c r="I1" s="299"/>
      <c r="J1" s="299"/>
      <c r="K1" s="299"/>
      <c r="L1" s="299"/>
      <c r="M1" s="299"/>
      <c r="N1" s="299"/>
      <c r="O1" s="299"/>
      <c r="P1" s="299"/>
      <c r="Q1" s="299"/>
      <c r="R1" s="299"/>
      <c r="S1" s="299"/>
      <c r="T1" s="299"/>
      <c r="U1" s="299"/>
      <c r="V1" s="299"/>
      <c r="W1" s="299"/>
      <c r="X1" s="299"/>
      <c r="Y1" s="299"/>
      <c r="Z1" s="299"/>
      <c r="AA1" s="299"/>
      <c r="AB1" s="82" t="s">
        <v>201</v>
      </c>
    </row>
    <row r="2" spans="1:28" ht="25.5" customHeight="1">
      <c r="A2" s="189"/>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83" t="s">
        <v>217</v>
      </c>
    </row>
    <row r="3" spans="1:28" ht="20.25" customHeight="1">
      <c r="A3" s="189"/>
      <c r="B3" s="223"/>
      <c r="C3" s="183" t="s">
        <v>2</v>
      </c>
      <c r="D3" s="183"/>
      <c r="E3" s="183"/>
      <c r="F3" s="183"/>
      <c r="G3" s="183"/>
      <c r="H3" s="183"/>
      <c r="I3" s="183"/>
      <c r="J3" s="183"/>
      <c r="K3" s="183"/>
      <c r="L3" s="183"/>
      <c r="M3" s="183"/>
      <c r="N3" s="183"/>
      <c r="O3" s="183"/>
      <c r="P3" s="183"/>
      <c r="Q3" s="183"/>
      <c r="R3" s="183"/>
      <c r="S3" s="183"/>
      <c r="T3" s="183"/>
      <c r="U3" s="183"/>
      <c r="V3" s="183"/>
      <c r="W3" s="183"/>
      <c r="X3" s="183"/>
      <c r="Y3" s="183"/>
      <c r="Z3" s="183"/>
      <c r="AA3" s="183"/>
      <c r="AB3" s="83" t="s">
        <v>218</v>
      </c>
    </row>
    <row r="4" spans="1:28" ht="27.75" customHeight="1" thickBot="1">
      <c r="A4" s="190"/>
      <c r="B4" s="295"/>
      <c r="C4" s="183" t="s">
        <v>3</v>
      </c>
      <c r="D4" s="183"/>
      <c r="E4" s="183"/>
      <c r="F4" s="183"/>
      <c r="G4" s="183"/>
      <c r="H4" s="183"/>
      <c r="I4" s="183"/>
      <c r="J4" s="183"/>
      <c r="K4" s="183"/>
      <c r="L4" s="183"/>
      <c r="M4" s="183"/>
      <c r="N4" s="183"/>
      <c r="O4" s="183"/>
      <c r="P4" s="183"/>
      <c r="Q4" s="183"/>
      <c r="R4" s="183"/>
      <c r="S4" s="183"/>
      <c r="T4" s="183"/>
      <c r="U4" s="183"/>
      <c r="V4" s="183"/>
      <c r="W4" s="183"/>
      <c r="X4" s="183"/>
      <c r="Y4" s="183"/>
      <c r="Z4" s="183"/>
      <c r="AA4" s="183"/>
      <c r="AB4" s="84" t="s">
        <v>5</v>
      </c>
    </row>
    <row r="5" spans="1:28" ht="19.5" customHeight="1" thickBot="1">
      <c r="A5" s="184" t="s">
        <v>202</v>
      </c>
      <c r="B5" s="185"/>
      <c r="C5" s="186"/>
      <c r="D5" s="186"/>
      <c r="E5" s="186"/>
      <c r="F5" s="186"/>
      <c r="G5" s="296"/>
      <c r="H5" s="186" t="s">
        <v>268</v>
      </c>
      <c r="I5" s="186"/>
      <c r="J5" s="186"/>
      <c r="K5" s="186"/>
      <c r="L5" s="186"/>
      <c r="M5" s="186"/>
      <c r="N5" s="297"/>
      <c r="O5" s="298"/>
      <c r="P5" s="298"/>
      <c r="Q5" s="298"/>
      <c r="R5" s="298"/>
      <c r="S5" s="298"/>
      <c r="T5" s="298"/>
      <c r="U5" s="298"/>
      <c r="V5" s="298"/>
      <c r="W5" s="298"/>
      <c r="X5" s="298"/>
      <c r="Y5" s="298"/>
      <c r="Z5" s="298"/>
      <c r="AA5" s="298"/>
      <c r="AB5" s="187"/>
    </row>
    <row r="6" spans="1:28" ht="24" customHeight="1" thickBot="1">
      <c r="A6" s="177" t="s">
        <v>216</v>
      </c>
      <c r="B6" s="178"/>
      <c r="C6" s="178"/>
      <c r="D6" s="178"/>
      <c r="E6" s="178"/>
      <c r="F6" s="178"/>
      <c r="G6" s="178"/>
      <c r="H6" s="178"/>
      <c r="I6" s="178"/>
      <c r="J6" s="178"/>
      <c r="K6" s="76"/>
      <c r="L6" s="179" t="s">
        <v>221</v>
      </c>
      <c r="M6" s="181"/>
      <c r="N6" s="181"/>
      <c r="O6" s="181"/>
      <c r="P6" s="181"/>
      <c r="Q6" s="181"/>
      <c r="R6" s="181"/>
      <c r="S6" s="181"/>
      <c r="T6" s="181"/>
      <c r="U6" s="181"/>
      <c r="V6" s="181"/>
      <c r="W6" s="181"/>
      <c r="X6" s="181"/>
      <c r="Y6" s="181"/>
      <c r="Z6" s="181"/>
      <c r="AA6" s="181"/>
      <c r="AB6" s="180"/>
    </row>
    <row r="7" spans="1:28" s="3" customFormat="1" ht="9" customHeight="1" thickBot="1">
      <c r="A7" s="223"/>
      <c r="B7" s="223"/>
      <c r="C7" s="223"/>
      <c r="D7" s="223"/>
      <c r="E7" s="223"/>
      <c r="F7" s="223"/>
      <c r="G7" s="223"/>
      <c r="H7" s="5"/>
      <c r="I7" s="7"/>
      <c r="J7" s="7"/>
      <c r="K7" s="7"/>
      <c r="L7" s="7"/>
      <c r="M7" s="7"/>
      <c r="N7" s="7"/>
      <c r="O7" s="7"/>
      <c r="P7" s="7"/>
      <c r="Q7" s="7"/>
      <c r="R7" s="7"/>
      <c r="S7" s="7"/>
      <c r="T7" s="7"/>
      <c r="U7" s="7"/>
      <c r="V7" s="7"/>
      <c r="W7" s="7"/>
      <c r="X7" s="7"/>
      <c r="Y7" s="7"/>
      <c r="Z7" s="7"/>
      <c r="AA7" s="17"/>
      <c r="AB7" s="7"/>
    </row>
    <row r="8" spans="1:28" s="3" customFormat="1" ht="24.75" customHeight="1" thickBot="1">
      <c r="A8" s="238" t="s">
        <v>27</v>
      </c>
      <c r="B8" s="239"/>
      <c r="C8" s="239"/>
      <c r="D8" s="239"/>
      <c r="E8" s="239"/>
      <c r="F8" s="239"/>
      <c r="G8" s="239"/>
      <c r="H8" s="239"/>
      <c r="I8" s="239"/>
      <c r="J8" s="239"/>
      <c r="K8" s="239"/>
      <c r="L8" s="181" t="s">
        <v>14</v>
      </c>
      <c r="M8" s="181"/>
      <c r="N8" s="180"/>
      <c r="O8" s="179" t="s">
        <v>28</v>
      </c>
      <c r="P8" s="181"/>
      <c r="Q8" s="180"/>
      <c r="R8" s="179" t="s">
        <v>203</v>
      </c>
      <c r="S8" s="180"/>
      <c r="T8" s="179" t="s">
        <v>204</v>
      </c>
      <c r="U8" s="181"/>
      <c r="V8" s="181"/>
      <c r="W8" s="181"/>
      <c r="X8" s="180"/>
      <c r="Y8" s="179" t="s">
        <v>205</v>
      </c>
      <c r="Z8" s="181"/>
      <c r="AA8" s="77" t="s">
        <v>206</v>
      </c>
      <c r="AB8" s="77" t="s">
        <v>15</v>
      </c>
    </row>
    <row r="9" spans="1:28" s="4" customFormat="1" ht="24" customHeight="1" thickBot="1">
      <c r="A9" s="175" t="s">
        <v>16</v>
      </c>
      <c r="B9" s="175" t="s">
        <v>17</v>
      </c>
      <c r="C9" s="175" t="s">
        <v>18</v>
      </c>
      <c r="D9" s="220" t="s">
        <v>19</v>
      </c>
      <c r="E9" s="221"/>
      <c r="F9" s="222"/>
      <c r="G9" s="175" t="s">
        <v>20</v>
      </c>
      <c r="H9" s="175" t="s">
        <v>21</v>
      </c>
      <c r="I9" s="211" t="s">
        <v>207</v>
      </c>
      <c r="J9" s="212"/>
      <c r="K9" s="213"/>
      <c r="L9" s="78">
        <v>1</v>
      </c>
      <c r="M9" s="78">
        <v>2</v>
      </c>
      <c r="N9" s="78">
        <v>3</v>
      </c>
      <c r="O9" s="78">
        <v>4</v>
      </c>
      <c r="P9" s="78">
        <v>5</v>
      </c>
      <c r="Q9" s="78">
        <v>6</v>
      </c>
      <c r="R9" s="78">
        <v>7</v>
      </c>
      <c r="S9" s="78">
        <v>8</v>
      </c>
      <c r="T9" s="78">
        <v>9</v>
      </c>
      <c r="U9" s="78">
        <v>10</v>
      </c>
      <c r="V9" s="78">
        <v>11</v>
      </c>
      <c r="W9" s="78">
        <v>12</v>
      </c>
      <c r="X9" s="78">
        <v>13</v>
      </c>
      <c r="Y9" s="78">
        <v>14</v>
      </c>
      <c r="Z9" s="78">
        <v>15</v>
      </c>
      <c r="AA9" s="78">
        <v>16</v>
      </c>
      <c r="AB9" s="78">
        <v>17</v>
      </c>
    </row>
    <row r="10" spans="1:28" s="1" customFormat="1" ht="96" customHeight="1" thickBot="1">
      <c r="A10" s="182"/>
      <c r="B10" s="182"/>
      <c r="C10" s="182"/>
      <c r="D10" s="175" t="s">
        <v>22</v>
      </c>
      <c r="E10" s="175" t="s">
        <v>23</v>
      </c>
      <c r="F10" s="175" t="s">
        <v>24</v>
      </c>
      <c r="G10" s="182"/>
      <c r="H10" s="182"/>
      <c r="I10" s="175" t="s">
        <v>22</v>
      </c>
      <c r="J10" s="175" t="s">
        <v>25</v>
      </c>
      <c r="K10" s="175" t="s">
        <v>26</v>
      </c>
      <c r="L10" s="171" t="s">
        <v>4</v>
      </c>
      <c r="M10" s="171" t="s">
        <v>6</v>
      </c>
      <c r="N10" s="171" t="s">
        <v>7</v>
      </c>
      <c r="O10" s="171" t="s">
        <v>31</v>
      </c>
      <c r="P10" s="171" t="s">
        <v>30</v>
      </c>
      <c r="Q10" s="171" t="s">
        <v>29</v>
      </c>
      <c r="R10" s="169" t="s">
        <v>208</v>
      </c>
      <c r="S10" s="79" t="s">
        <v>269</v>
      </c>
      <c r="T10" s="173" t="s">
        <v>8</v>
      </c>
      <c r="U10" s="173" t="s">
        <v>1</v>
      </c>
      <c r="V10" s="173" t="s">
        <v>209</v>
      </c>
      <c r="W10" s="169" t="s">
        <v>210</v>
      </c>
      <c r="X10" s="80" t="s">
        <v>270</v>
      </c>
      <c r="Y10" s="169" t="s">
        <v>211</v>
      </c>
      <c r="Z10" s="169" t="s">
        <v>212</v>
      </c>
      <c r="AA10" s="169" t="s">
        <v>213</v>
      </c>
      <c r="AB10" s="171" t="s">
        <v>0</v>
      </c>
    </row>
    <row r="11" spans="1:28" s="1" customFormat="1" ht="57" customHeight="1" thickBot="1">
      <c r="A11" s="176"/>
      <c r="B11" s="176"/>
      <c r="C11" s="176"/>
      <c r="D11" s="176"/>
      <c r="E11" s="176"/>
      <c r="F11" s="176"/>
      <c r="G11" s="176"/>
      <c r="H11" s="176"/>
      <c r="I11" s="176"/>
      <c r="J11" s="176"/>
      <c r="K11" s="176"/>
      <c r="L11" s="172"/>
      <c r="M11" s="172"/>
      <c r="N11" s="172"/>
      <c r="O11" s="172"/>
      <c r="P11" s="172"/>
      <c r="Q11" s="172"/>
      <c r="R11" s="170"/>
      <c r="S11" s="85" t="s">
        <v>214</v>
      </c>
      <c r="T11" s="174"/>
      <c r="U11" s="174"/>
      <c r="V11" s="174"/>
      <c r="W11" s="170"/>
      <c r="X11" s="86" t="s">
        <v>215</v>
      </c>
      <c r="Y11" s="170"/>
      <c r="Z11" s="170"/>
      <c r="AA11" s="170"/>
      <c r="AB11" s="172"/>
    </row>
    <row r="12" spans="1:28" s="1" customFormat="1" ht="100.5" customHeight="1">
      <c r="A12" s="24" t="s">
        <v>32</v>
      </c>
      <c r="B12" s="30" t="s">
        <v>33</v>
      </c>
      <c r="C12" s="31" t="s">
        <v>34</v>
      </c>
      <c r="D12" s="32" t="s">
        <v>35</v>
      </c>
      <c r="E12" s="33" t="s">
        <v>36</v>
      </c>
      <c r="F12" s="34">
        <v>0.2</v>
      </c>
      <c r="G12" s="32" t="s">
        <v>37</v>
      </c>
      <c r="H12" s="32" t="s">
        <v>38</v>
      </c>
      <c r="I12" s="49" t="s">
        <v>38</v>
      </c>
      <c r="J12" s="33">
        <v>0</v>
      </c>
      <c r="K12" s="53">
        <v>1</v>
      </c>
      <c r="L12" s="88">
        <v>2020630010176</v>
      </c>
      <c r="M12" s="23" t="s">
        <v>129</v>
      </c>
      <c r="N12" s="69" t="s">
        <v>271</v>
      </c>
      <c r="O12" s="69" t="s">
        <v>222</v>
      </c>
      <c r="P12" s="69">
        <v>0</v>
      </c>
      <c r="Q12" s="69">
        <v>1</v>
      </c>
      <c r="R12" s="69">
        <v>0.2</v>
      </c>
      <c r="S12" s="81">
        <f>R12/Q12</f>
        <v>0.2</v>
      </c>
      <c r="T12" s="69"/>
      <c r="U12" s="69" t="s">
        <v>142</v>
      </c>
      <c r="V12" s="26">
        <v>0</v>
      </c>
      <c r="W12" s="26">
        <v>0</v>
      </c>
      <c r="X12" s="81">
        <v>0</v>
      </c>
      <c r="Y12" s="26" t="s">
        <v>219</v>
      </c>
      <c r="Z12" s="26" t="s">
        <v>220</v>
      </c>
      <c r="AA12" s="26" t="s">
        <v>265</v>
      </c>
      <c r="AB12" s="72" t="s">
        <v>143</v>
      </c>
    </row>
    <row r="13" spans="1:28" s="28" customFormat="1" ht="94.5" customHeight="1">
      <c r="A13" s="24" t="s">
        <v>32</v>
      </c>
      <c r="B13" s="43" t="s">
        <v>33</v>
      </c>
      <c r="C13" s="36" t="s">
        <v>34</v>
      </c>
      <c r="D13" s="39" t="s">
        <v>39</v>
      </c>
      <c r="E13" s="44" t="s">
        <v>36</v>
      </c>
      <c r="F13" s="45">
        <v>0.2</v>
      </c>
      <c r="G13" s="39" t="s">
        <v>40</v>
      </c>
      <c r="H13" s="39" t="s">
        <v>41</v>
      </c>
      <c r="I13" s="39" t="s">
        <v>42</v>
      </c>
      <c r="J13" s="46">
        <v>2</v>
      </c>
      <c r="K13" s="60">
        <v>2</v>
      </c>
      <c r="L13" s="87">
        <v>2020630010159</v>
      </c>
      <c r="M13" s="62" t="s">
        <v>130</v>
      </c>
      <c r="N13" s="46" t="s">
        <v>170</v>
      </c>
      <c r="O13" s="46" t="s">
        <v>167</v>
      </c>
      <c r="P13" s="46">
        <v>0</v>
      </c>
      <c r="Q13" s="46">
        <v>2</v>
      </c>
      <c r="R13" s="46">
        <v>2</v>
      </c>
      <c r="S13" s="45">
        <f aca="true" t="shared" si="0" ref="S13:S58">R13/Q13</f>
        <v>1</v>
      </c>
      <c r="T13" s="46" t="s">
        <v>235</v>
      </c>
      <c r="U13" s="46" t="s">
        <v>144</v>
      </c>
      <c r="V13" s="27">
        <v>80000000</v>
      </c>
      <c r="W13" s="27">
        <v>0</v>
      </c>
      <c r="X13" s="45">
        <f>W13/V13</f>
        <v>0</v>
      </c>
      <c r="Y13" s="27" t="s">
        <v>219</v>
      </c>
      <c r="Z13" s="27" t="s">
        <v>220</v>
      </c>
      <c r="AA13" s="27" t="s">
        <v>302</v>
      </c>
      <c r="AB13" s="73" t="s">
        <v>143</v>
      </c>
    </row>
    <row r="14" spans="1:28" s="1" customFormat="1" ht="92.25" customHeight="1">
      <c r="A14" s="29" t="s">
        <v>32</v>
      </c>
      <c r="B14" s="35" t="s">
        <v>43</v>
      </c>
      <c r="C14" s="40" t="s">
        <v>44</v>
      </c>
      <c r="D14" s="52" t="s">
        <v>45</v>
      </c>
      <c r="E14" s="40" t="s">
        <v>36</v>
      </c>
      <c r="F14" s="38">
        <v>0.8</v>
      </c>
      <c r="G14" s="52" t="s">
        <v>46</v>
      </c>
      <c r="H14" s="52" t="s">
        <v>47</v>
      </c>
      <c r="I14" s="104" t="s">
        <v>48</v>
      </c>
      <c r="J14" s="38">
        <v>1</v>
      </c>
      <c r="K14" s="55">
        <v>1</v>
      </c>
      <c r="L14" s="87">
        <v>2020630010161</v>
      </c>
      <c r="M14" s="62" t="s">
        <v>131</v>
      </c>
      <c r="N14" s="46" t="s">
        <v>145</v>
      </c>
      <c r="O14" s="46" t="s">
        <v>168</v>
      </c>
      <c r="P14" s="45">
        <v>1</v>
      </c>
      <c r="Q14" s="45">
        <v>1</v>
      </c>
      <c r="R14" s="45">
        <v>1</v>
      </c>
      <c r="S14" s="45">
        <f t="shared" si="0"/>
        <v>1</v>
      </c>
      <c r="T14" s="27" t="s">
        <v>236</v>
      </c>
      <c r="U14" s="46" t="s">
        <v>144</v>
      </c>
      <c r="V14" s="27">
        <v>30000000</v>
      </c>
      <c r="W14" s="27">
        <v>27283333</v>
      </c>
      <c r="X14" s="45">
        <f>W14/V14</f>
        <v>0.9094444333333334</v>
      </c>
      <c r="Y14" s="27" t="s">
        <v>219</v>
      </c>
      <c r="Z14" s="27" t="s">
        <v>220</v>
      </c>
      <c r="AA14" s="27" t="s">
        <v>272</v>
      </c>
      <c r="AB14" s="73" t="s">
        <v>143</v>
      </c>
    </row>
    <row r="15" spans="1:28" s="1" customFormat="1" ht="197.25" customHeight="1">
      <c r="A15" s="246" t="s">
        <v>32</v>
      </c>
      <c r="B15" s="249" t="s">
        <v>49</v>
      </c>
      <c r="C15" s="204" t="s">
        <v>164</v>
      </c>
      <c r="D15" s="215" t="s">
        <v>51</v>
      </c>
      <c r="E15" s="233" t="s">
        <v>36</v>
      </c>
      <c r="F15" s="236">
        <v>0.16</v>
      </c>
      <c r="G15" s="215" t="s">
        <v>52</v>
      </c>
      <c r="H15" s="215" t="s">
        <v>165</v>
      </c>
      <c r="I15" s="215" t="s">
        <v>53</v>
      </c>
      <c r="J15" s="236">
        <v>1</v>
      </c>
      <c r="K15" s="244">
        <v>1</v>
      </c>
      <c r="L15" s="214">
        <v>2020630010151</v>
      </c>
      <c r="M15" s="191" t="s">
        <v>166</v>
      </c>
      <c r="N15" s="192" t="s">
        <v>171</v>
      </c>
      <c r="O15" s="46" t="s">
        <v>172</v>
      </c>
      <c r="P15" s="46">
        <v>0</v>
      </c>
      <c r="Q15" s="46">
        <v>10</v>
      </c>
      <c r="R15" s="46">
        <v>8</v>
      </c>
      <c r="S15" s="45">
        <f t="shared" si="0"/>
        <v>0.8</v>
      </c>
      <c r="T15" s="192" t="s">
        <v>237</v>
      </c>
      <c r="U15" s="192" t="s">
        <v>238</v>
      </c>
      <c r="V15" s="160">
        <v>473650359</v>
      </c>
      <c r="W15" s="160">
        <v>327539159</v>
      </c>
      <c r="X15" s="166">
        <f>W15/V15</f>
        <v>0.6915209769744944</v>
      </c>
      <c r="Y15" s="160" t="s">
        <v>219</v>
      </c>
      <c r="Z15" s="160" t="s">
        <v>220</v>
      </c>
      <c r="AA15" s="102" t="s">
        <v>273</v>
      </c>
      <c r="AB15" s="165" t="s">
        <v>143</v>
      </c>
    </row>
    <row r="16" spans="1:28" s="1" customFormat="1" ht="138" customHeight="1">
      <c r="A16" s="247"/>
      <c r="B16" s="249"/>
      <c r="C16" s="204"/>
      <c r="D16" s="215"/>
      <c r="E16" s="215"/>
      <c r="F16" s="236"/>
      <c r="G16" s="215"/>
      <c r="H16" s="215"/>
      <c r="I16" s="215"/>
      <c r="J16" s="236"/>
      <c r="K16" s="244"/>
      <c r="L16" s="214"/>
      <c r="M16" s="191"/>
      <c r="N16" s="192"/>
      <c r="O16" s="46" t="s">
        <v>173</v>
      </c>
      <c r="P16" s="46">
        <v>1</v>
      </c>
      <c r="Q16" s="46">
        <v>1</v>
      </c>
      <c r="R16" s="46">
        <v>1</v>
      </c>
      <c r="S16" s="45">
        <f t="shared" si="0"/>
        <v>1</v>
      </c>
      <c r="T16" s="192"/>
      <c r="U16" s="192"/>
      <c r="V16" s="160"/>
      <c r="W16" s="160"/>
      <c r="X16" s="166"/>
      <c r="Y16" s="160"/>
      <c r="Z16" s="160"/>
      <c r="AA16" s="102" t="s">
        <v>274</v>
      </c>
      <c r="AB16" s="165"/>
    </row>
    <row r="17" spans="1:28" s="1" customFormat="1" ht="93.75" customHeight="1">
      <c r="A17" s="247"/>
      <c r="B17" s="249"/>
      <c r="C17" s="204"/>
      <c r="D17" s="215"/>
      <c r="E17" s="215"/>
      <c r="F17" s="236"/>
      <c r="G17" s="215"/>
      <c r="H17" s="215"/>
      <c r="I17" s="215"/>
      <c r="J17" s="236"/>
      <c r="K17" s="244"/>
      <c r="L17" s="214"/>
      <c r="M17" s="191"/>
      <c r="N17" s="192"/>
      <c r="O17" s="46" t="s">
        <v>162</v>
      </c>
      <c r="P17" s="46">
        <v>1</v>
      </c>
      <c r="Q17" s="46">
        <v>1</v>
      </c>
      <c r="R17" s="46">
        <v>1</v>
      </c>
      <c r="S17" s="45">
        <f t="shared" si="0"/>
        <v>1</v>
      </c>
      <c r="T17" s="192"/>
      <c r="U17" s="192"/>
      <c r="V17" s="160"/>
      <c r="W17" s="160"/>
      <c r="X17" s="166"/>
      <c r="Y17" s="160"/>
      <c r="Z17" s="160"/>
      <c r="AA17" s="102" t="s">
        <v>258</v>
      </c>
      <c r="AB17" s="165"/>
    </row>
    <row r="18" spans="1:28" s="1" customFormat="1" ht="85.5" customHeight="1">
      <c r="A18" s="248"/>
      <c r="B18" s="249"/>
      <c r="C18" s="204"/>
      <c r="D18" s="215"/>
      <c r="E18" s="234"/>
      <c r="F18" s="236"/>
      <c r="G18" s="215"/>
      <c r="H18" s="215"/>
      <c r="I18" s="215"/>
      <c r="J18" s="236"/>
      <c r="K18" s="244"/>
      <c r="L18" s="214"/>
      <c r="M18" s="191"/>
      <c r="N18" s="192"/>
      <c r="O18" s="46" t="s">
        <v>158</v>
      </c>
      <c r="P18" s="46">
        <v>10</v>
      </c>
      <c r="Q18" s="46">
        <v>20</v>
      </c>
      <c r="R18" s="46">
        <v>20</v>
      </c>
      <c r="S18" s="45">
        <f t="shared" si="0"/>
        <v>1</v>
      </c>
      <c r="T18" s="192"/>
      <c r="U18" s="192"/>
      <c r="V18" s="160"/>
      <c r="W18" s="160"/>
      <c r="X18" s="166"/>
      <c r="Y18" s="160"/>
      <c r="Z18" s="160"/>
      <c r="AA18" s="102" t="s">
        <v>277</v>
      </c>
      <c r="AB18" s="165"/>
    </row>
    <row r="19" spans="1:28" s="28" customFormat="1" ht="93" customHeight="1">
      <c r="A19" s="51" t="s">
        <v>32</v>
      </c>
      <c r="B19" s="43" t="s">
        <v>49</v>
      </c>
      <c r="C19" s="36" t="s">
        <v>50</v>
      </c>
      <c r="D19" s="39" t="s">
        <v>51</v>
      </c>
      <c r="E19" s="44" t="s">
        <v>36</v>
      </c>
      <c r="F19" s="45">
        <v>0.16</v>
      </c>
      <c r="G19" s="39" t="s">
        <v>52</v>
      </c>
      <c r="H19" s="39" t="s">
        <v>54</v>
      </c>
      <c r="I19" s="39" t="s">
        <v>55</v>
      </c>
      <c r="J19" s="50">
        <v>0</v>
      </c>
      <c r="K19" s="56">
        <v>1</v>
      </c>
      <c r="L19" s="214"/>
      <c r="M19" s="191"/>
      <c r="N19" s="192"/>
      <c r="O19" s="46" t="s">
        <v>163</v>
      </c>
      <c r="P19" s="46">
        <v>0</v>
      </c>
      <c r="Q19" s="46">
        <v>1</v>
      </c>
      <c r="R19" s="46">
        <v>0.8</v>
      </c>
      <c r="S19" s="45">
        <f t="shared" si="0"/>
        <v>0.8</v>
      </c>
      <c r="T19" s="192"/>
      <c r="U19" s="192"/>
      <c r="V19" s="160"/>
      <c r="W19" s="160"/>
      <c r="X19" s="166"/>
      <c r="Y19" s="160"/>
      <c r="Z19" s="160"/>
      <c r="AA19" s="102" t="s">
        <v>275</v>
      </c>
      <c r="AB19" s="165"/>
    </row>
    <row r="20" spans="1:28" s="1" customFormat="1" ht="138" customHeight="1">
      <c r="A20" s="96" t="s">
        <v>32</v>
      </c>
      <c r="B20" s="99" t="s">
        <v>49</v>
      </c>
      <c r="C20" s="94" t="s">
        <v>50</v>
      </c>
      <c r="D20" s="97" t="s">
        <v>51</v>
      </c>
      <c r="E20" s="97" t="s">
        <v>36</v>
      </c>
      <c r="F20" s="98">
        <v>0.16</v>
      </c>
      <c r="G20" s="97" t="s">
        <v>52</v>
      </c>
      <c r="H20" s="97" t="s">
        <v>56</v>
      </c>
      <c r="I20" s="97" t="s">
        <v>57</v>
      </c>
      <c r="J20" s="98">
        <v>1</v>
      </c>
      <c r="K20" s="100">
        <v>1</v>
      </c>
      <c r="L20" s="214"/>
      <c r="M20" s="191"/>
      <c r="N20" s="192"/>
      <c r="O20" s="46" t="s">
        <v>159</v>
      </c>
      <c r="P20" s="46">
        <v>0</v>
      </c>
      <c r="Q20" s="46">
        <v>6</v>
      </c>
      <c r="R20" s="46">
        <v>6</v>
      </c>
      <c r="S20" s="45">
        <f t="shared" si="0"/>
        <v>1</v>
      </c>
      <c r="T20" s="192"/>
      <c r="U20" s="192"/>
      <c r="V20" s="160"/>
      <c r="W20" s="160"/>
      <c r="X20" s="166"/>
      <c r="Y20" s="160"/>
      <c r="Z20" s="160"/>
      <c r="AA20" s="27" t="s">
        <v>289</v>
      </c>
      <c r="AB20" s="165"/>
    </row>
    <row r="21" spans="1:28" s="1" customFormat="1" ht="69.75" customHeight="1">
      <c r="A21" s="24" t="s">
        <v>32</v>
      </c>
      <c r="B21" s="35" t="s">
        <v>49</v>
      </c>
      <c r="C21" s="36" t="s">
        <v>50</v>
      </c>
      <c r="D21" s="37" t="s">
        <v>51</v>
      </c>
      <c r="E21" s="33" t="s">
        <v>36</v>
      </c>
      <c r="F21" s="38">
        <v>0.16</v>
      </c>
      <c r="G21" s="37" t="s">
        <v>52</v>
      </c>
      <c r="H21" s="37" t="s">
        <v>58</v>
      </c>
      <c r="I21" s="37" t="s">
        <v>59</v>
      </c>
      <c r="J21" s="41">
        <v>0.1</v>
      </c>
      <c r="K21" s="57">
        <v>0.3</v>
      </c>
      <c r="L21" s="214"/>
      <c r="M21" s="191"/>
      <c r="N21" s="192"/>
      <c r="O21" s="46" t="s">
        <v>174</v>
      </c>
      <c r="P21" s="46">
        <v>0</v>
      </c>
      <c r="Q21" s="46">
        <v>1</v>
      </c>
      <c r="R21" s="46">
        <v>0</v>
      </c>
      <c r="S21" s="45">
        <f t="shared" si="0"/>
        <v>0</v>
      </c>
      <c r="T21" s="192"/>
      <c r="U21" s="192"/>
      <c r="V21" s="160"/>
      <c r="W21" s="160"/>
      <c r="X21" s="166"/>
      <c r="Y21" s="160"/>
      <c r="Z21" s="160"/>
      <c r="AA21" s="102" t="s">
        <v>276</v>
      </c>
      <c r="AB21" s="165"/>
    </row>
    <row r="22" spans="1:28" s="28" customFormat="1" ht="50.25" customHeight="1">
      <c r="A22" s="92" t="s">
        <v>32</v>
      </c>
      <c r="B22" s="93" t="s">
        <v>49</v>
      </c>
      <c r="C22" s="94" t="s">
        <v>50</v>
      </c>
      <c r="D22" s="89" t="s">
        <v>51</v>
      </c>
      <c r="E22" s="89" t="s">
        <v>36</v>
      </c>
      <c r="F22" s="95">
        <v>0.16</v>
      </c>
      <c r="G22" s="89" t="s">
        <v>52</v>
      </c>
      <c r="H22" s="89" t="s">
        <v>60</v>
      </c>
      <c r="I22" s="89" t="s">
        <v>61</v>
      </c>
      <c r="J22" s="90">
        <v>1</v>
      </c>
      <c r="K22" s="91">
        <v>1</v>
      </c>
      <c r="L22" s="214"/>
      <c r="M22" s="191"/>
      <c r="N22" s="192"/>
      <c r="O22" s="46" t="s">
        <v>169</v>
      </c>
      <c r="P22" s="50">
        <v>12</v>
      </c>
      <c r="Q22" s="50">
        <v>12</v>
      </c>
      <c r="R22" s="50">
        <v>9</v>
      </c>
      <c r="S22" s="45">
        <f>R22/Q22</f>
        <v>0.75</v>
      </c>
      <c r="T22" s="192"/>
      <c r="U22" s="192"/>
      <c r="V22" s="160"/>
      <c r="W22" s="160"/>
      <c r="X22" s="166"/>
      <c r="Y22" s="160"/>
      <c r="Z22" s="160"/>
      <c r="AA22" s="27" t="s">
        <v>278</v>
      </c>
      <c r="AB22" s="165"/>
    </row>
    <row r="23" spans="1:28" s="1" customFormat="1" ht="46.5" customHeight="1">
      <c r="A23" s="24" t="s">
        <v>32</v>
      </c>
      <c r="B23" s="35" t="s">
        <v>49</v>
      </c>
      <c r="C23" s="36" t="s">
        <v>50</v>
      </c>
      <c r="D23" s="37" t="s">
        <v>51</v>
      </c>
      <c r="E23" s="33" t="s">
        <v>36</v>
      </c>
      <c r="F23" s="38">
        <v>0.16</v>
      </c>
      <c r="G23" s="37" t="s">
        <v>52</v>
      </c>
      <c r="H23" s="37" t="s">
        <v>62</v>
      </c>
      <c r="I23" s="37" t="s">
        <v>63</v>
      </c>
      <c r="J23" s="38" t="s">
        <v>64</v>
      </c>
      <c r="K23" s="58">
        <v>200</v>
      </c>
      <c r="L23" s="214"/>
      <c r="M23" s="191"/>
      <c r="N23" s="192"/>
      <c r="O23" s="46" t="s">
        <v>160</v>
      </c>
      <c r="P23" s="46">
        <v>0</v>
      </c>
      <c r="Q23" s="46">
        <v>4</v>
      </c>
      <c r="R23" s="46">
        <v>2</v>
      </c>
      <c r="S23" s="45">
        <f t="shared" si="0"/>
        <v>0.5</v>
      </c>
      <c r="T23" s="192"/>
      <c r="U23" s="192"/>
      <c r="V23" s="160"/>
      <c r="W23" s="160"/>
      <c r="X23" s="166"/>
      <c r="Y23" s="160"/>
      <c r="Z23" s="160"/>
      <c r="AA23" s="102" t="s">
        <v>249</v>
      </c>
      <c r="AB23" s="165"/>
    </row>
    <row r="24" spans="1:28" s="1" customFormat="1" ht="49.5" customHeight="1">
      <c r="A24" s="24" t="s">
        <v>32</v>
      </c>
      <c r="B24" s="35" t="s">
        <v>49</v>
      </c>
      <c r="C24" s="36" t="s">
        <v>50</v>
      </c>
      <c r="D24" s="37" t="s">
        <v>51</v>
      </c>
      <c r="E24" s="33" t="s">
        <v>36</v>
      </c>
      <c r="F24" s="38">
        <v>0.16</v>
      </c>
      <c r="G24" s="37" t="s">
        <v>52</v>
      </c>
      <c r="H24" s="37" t="s">
        <v>65</v>
      </c>
      <c r="I24" s="37" t="s">
        <v>66</v>
      </c>
      <c r="J24" s="38" t="s">
        <v>64</v>
      </c>
      <c r="K24" s="58">
        <v>4</v>
      </c>
      <c r="L24" s="214"/>
      <c r="M24" s="191"/>
      <c r="N24" s="192"/>
      <c r="O24" s="46" t="s">
        <v>175</v>
      </c>
      <c r="P24" s="46">
        <v>4</v>
      </c>
      <c r="Q24" s="46">
        <v>4</v>
      </c>
      <c r="R24" s="46">
        <v>2</v>
      </c>
      <c r="S24" s="45">
        <f t="shared" si="0"/>
        <v>0.5</v>
      </c>
      <c r="T24" s="192"/>
      <c r="U24" s="192"/>
      <c r="V24" s="160"/>
      <c r="W24" s="160"/>
      <c r="X24" s="166"/>
      <c r="Y24" s="160"/>
      <c r="Z24" s="160"/>
      <c r="AA24" s="102" t="s">
        <v>279</v>
      </c>
      <c r="AB24" s="165"/>
    </row>
    <row r="25" spans="1:28" s="1" customFormat="1" ht="84" customHeight="1">
      <c r="A25" s="24" t="s">
        <v>32</v>
      </c>
      <c r="B25" s="35" t="s">
        <v>49</v>
      </c>
      <c r="C25" s="36" t="s">
        <v>67</v>
      </c>
      <c r="D25" s="37" t="s">
        <v>68</v>
      </c>
      <c r="E25" s="33" t="s">
        <v>36</v>
      </c>
      <c r="F25" s="38">
        <v>0.2</v>
      </c>
      <c r="G25" s="37" t="s">
        <v>69</v>
      </c>
      <c r="H25" s="37" t="s">
        <v>70</v>
      </c>
      <c r="I25" s="37" t="s">
        <v>71</v>
      </c>
      <c r="J25" s="38" t="s">
        <v>64</v>
      </c>
      <c r="K25" s="58">
        <v>4</v>
      </c>
      <c r="L25" s="214"/>
      <c r="M25" s="191"/>
      <c r="N25" s="192"/>
      <c r="O25" s="46" t="s">
        <v>161</v>
      </c>
      <c r="P25" s="46">
        <v>0</v>
      </c>
      <c r="Q25" s="46">
        <v>3</v>
      </c>
      <c r="R25" s="46">
        <v>2</v>
      </c>
      <c r="S25" s="45">
        <f t="shared" si="0"/>
        <v>0.6666666666666666</v>
      </c>
      <c r="T25" s="192"/>
      <c r="U25" s="192"/>
      <c r="V25" s="160"/>
      <c r="W25" s="160"/>
      <c r="X25" s="166"/>
      <c r="Y25" s="160"/>
      <c r="Z25" s="160"/>
      <c r="AA25" s="102" t="s">
        <v>259</v>
      </c>
      <c r="AB25" s="165"/>
    </row>
    <row r="26" spans="1:28" s="1" customFormat="1" ht="137.25" customHeight="1">
      <c r="A26" s="25" t="s">
        <v>72</v>
      </c>
      <c r="B26" s="35" t="s">
        <v>73</v>
      </c>
      <c r="C26" s="40" t="s">
        <v>74</v>
      </c>
      <c r="D26" s="37" t="s">
        <v>75</v>
      </c>
      <c r="E26" s="33" t="s">
        <v>36</v>
      </c>
      <c r="F26" s="38">
        <v>0.2</v>
      </c>
      <c r="G26" s="37" t="s">
        <v>76</v>
      </c>
      <c r="H26" s="37" t="s">
        <v>77</v>
      </c>
      <c r="I26" s="37" t="s">
        <v>78</v>
      </c>
      <c r="J26" s="40">
        <v>0</v>
      </c>
      <c r="K26" s="55">
        <v>1</v>
      </c>
      <c r="L26" s="214">
        <v>2020630010172</v>
      </c>
      <c r="M26" s="191" t="s">
        <v>132</v>
      </c>
      <c r="N26" s="192" t="s">
        <v>149</v>
      </c>
      <c r="O26" s="46" t="s">
        <v>223</v>
      </c>
      <c r="P26" s="46">
        <v>0</v>
      </c>
      <c r="Q26" s="46">
        <v>1</v>
      </c>
      <c r="R26" s="46">
        <v>0.2</v>
      </c>
      <c r="S26" s="45">
        <f t="shared" si="0"/>
        <v>0.2</v>
      </c>
      <c r="T26" s="160" t="s">
        <v>239</v>
      </c>
      <c r="U26" s="192" t="s">
        <v>144</v>
      </c>
      <c r="V26" s="160">
        <v>681927000</v>
      </c>
      <c r="W26" s="160">
        <v>143043834</v>
      </c>
      <c r="X26" s="166">
        <f>W26/V26</f>
        <v>0.20976414484248315</v>
      </c>
      <c r="Y26" s="160" t="s">
        <v>219</v>
      </c>
      <c r="Z26" s="160" t="s">
        <v>220</v>
      </c>
      <c r="AA26" s="102" t="s">
        <v>280</v>
      </c>
      <c r="AB26" s="165" t="s">
        <v>143</v>
      </c>
    </row>
    <row r="27" spans="1:28" s="1" customFormat="1" ht="63.75" customHeight="1">
      <c r="A27" s="25" t="s">
        <v>72</v>
      </c>
      <c r="B27" s="35" t="s">
        <v>73</v>
      </c>
      <c r="C27" s="40" t="s">
        <v>74</v>
      </c>
      <c r="D27" s="37" t="s">
        <v>75</v>
      </c>
      <c r="E27" s="33" t="s">
        <v>36</v>
      </c>
      <c r="F27" s="38">
        <v>0.2</v>
      </c>
      <c r="G27" s="37" t="s">
        <v>76</v>
      </c>
      <c r="H27" s="37" t="s">
        <v>79</v>
      </c>
      <c r="I27" s="39" t="s">
        <v>80</v>
      </c>
      <c r="J27" s="40">
        <v>0</v>
      </c>
      <c r="K27" s="55">
        <v>1</v>
      </c>
      <c r="L27" s="214"/>
      <c r="M27" s="191"/>
      <c r="N27" s="192"/>
      <c r="O27" s="46" t="s">
        <v>176</v>
      </c>
      <c r="P27" s="46">
        <v>1</v>
      </c>
      <c r="Q27" s="46">
        <v>2</v>
      </c>
      <c r="R27" s="46">
        <v>1</v>
      </c>
      <c r="S27" s="45">
        <f t="shared" si="0"/>
        <v>0.5</v>
      </c>
      <c r="T27" s="160"/>
      <c r="U27" s="192"/>
      <c r="V27" s="160"/>
      <c r="W27" s="160"/>
      <c r="X27" s="166"/>
      <c r="Y27" s="160"/>
      <c r="Z27" s="160"/>
      <c r="AA27" s="102" t="s">
        <v>301</v>
      </c>
      <c r="AB27" s="165"/>
    </row>
    <row r="28" spans="1:28" s="1" customFormat="1" ht="60.75" customHeight="1">
      <c r="A28" s="25" t="s">
        <v>72</v>
      </c>
      <c r="B28" s="35" t="s">
        <v>73</v>
      </c>
      <c r="C28" s="40" t="s">
        <v>74</v>
      </c>
      <c r="D28" s="37" t="s">
        <v>75</v>
      </c>
      <c r="E28" s="33" t="s">
        <v>36</v>
      </c>
      <c r="F28" s="38">
        <v>0.2</v>
      </c>
      <c r="G28" s="37" t="s">
        <v>76</v>
      </c>
      <c r="H28" s="37" t="s">
        <v>79</v>
      </c>
      <c r="I28" s="39" t="s">
        <v>81</v>
      </c>
      <c r="J28" s="40">
        <v>0</v>
      </c>
      <c r="K28" s="54">
        <v>1</v>
      </c>
      <c r="L28" s="214"/>
      <c r="M28" s="191"/>
      <c r="N28" s="192"/>
      <c r="O28" s="46" t="s">
        <v>150</v>
      </c>
      <c r="P28" s="46">
        <v>0</v>
      </c>
      <c r="Q28" s="46">
        <v>1</v>
      </c>
      <c r="R28" s="46">
        <v>1</v>
      </c>
      <c r="S28" s="45">
        <f t="shared" si="0"/>
        <v>1</v>
      </c>
      <c r="T28" s="160"/>
      <c r="U28" s="192"/>
      <c r="V28" s="160"/>
      <c r="W28" s="160"/>
      <c r="X28" s="166"/>
      <c r="Y28" s="160"/>
      <c r="Z28" s="160"/>
      <c r="AA28" s="102" t="s">
        <v>250</v>
      </c>
      <c r="AB28" s="165"/>
    </row>
    <row r="29" spans="1:28" s="1" customFormat="1" ht="264" customHeight="1">
      <c r="A29" s="25" t="s">
        <v>72</v>
      </c>
      <c r="B29" s="35" t="s">
        <v>73</v>
      </c>
      <c r="C29" s="40" t="s">
        <v>74</v>
      </c>
      <c r="D29" s="37" t="s">
        <v>75</v>
      </c>
      <c r="E29" s="33" t="s">
        <v>36</v>
      </c>
      <c r="F29" s="38">
        <v>0.2</v>
      </c>
      <c r="G29" s="37" t="s">
        <v>76</v>
      </c>
      <c r="H29" s="37" t="s">
        <v>82</v>
      </c>
      <c r="I29" s="39" t="s">
        <v>83</v>
      </c>
      <c r="J29" s="38">
        <v>1</v>
      </c>
      <c r="K29" s="55">
        <v>1</v>
      </c>
      <c r="L29" s="214"/>
      <c r="M29" s="191"/>
      <c r="N29" s="192"/>
      <c r="O29" s="46" t="s">
        <v>199</v>
      </c>
      <c r="P29" s="45">
        <v>1</v>
      </c>
      <c r="Q29" s="45">
        <v>1</v>
      </c>
      <c r="R29" s="45">
        <v>1</v>
      </c>
      <c r="S29" s="45">
        <f t="shared" si="0"/>
        <v>1</v>
      </c>
      <c r="T29" s="160"/>
      <c r="U29" s="192"/>
      <c r="V29" s="160"/>
      <c r="W29" s="160"/>
      <c r="X29" s="166"/>
      <c r="Y29" s="160"/>
      <c r="Z29" s="160"/>
      <c r="AA29" s="102" t="s">
        <v>281</v>
      </c>
      <c r="AB29" s="165"/>
    </row>
    <row r="30" spans="1:28" s="1" customFormat="1" ht="244.5" customHeight="1">
      <c r="A30" s="25" t="s">
        <v>72</v>
      </c>
      <c r="B30" s="35" t="s">
        <v>73</v>
      </c>
      <c r="C30" s="40" t="s">
        <v>74</v>
      </c>
      <c r="D30" s="37" t="s">
        <v>75</v>
      </c>
      <c r="E30" s="33" t="s">
        <v>36</v>
      </c>
      <c r="F30" s="38">
        <v>0.2</v>
      </c>
      <c r="G30" s="37" t="s">
        <v>76</v>
      </c>
      <c r="H30" s="37" t="s">
        <v>84</v>
      </c>
      <c r="I30" s="39" t="s">
        <v>85</v>
      </c>
      <c r="J30" s="42">
        <v>22600</v>
      </c>
      <c r="K30" s="59">
        <v>25000</v>
      </c>
      <c r="L30" s="214"/>
      <c r="M30" s="191"/>
      <c r="N30" s="192"/>
      <c r="O30" s="46" t="s">
        <v>177</v>
      </c>
      <c r="P30" s="46">
        <v>6250</v>
      </c>
      <c r="Q30" s="46">
        <v>6250</v>
      </c>
      <c r="R30" s="46">
        <v>6250</v>
      </c>
      <c r="S30" s="45">
        <f t="shared" si="0"/>
        <v>1</v>
      </c>
      <c r="T30" s="160"/>
      <c r="U30" s="192"/>
      <c r="V30" s="160"/>
      <c r="W30" s="160"/>
      <c r="X30" s="166"/>
      <c r="Y30" s="160"/>
      <c r="Z30" s="160"/>
      <c r="AA30" s="102" t="s">
        <v>282</v>
      </c>
      <c r="AB30" s="165"/>
    </row>
    <row r="31" spans="1:28" s="28" customFormat="1" ht="89.25" customHeight="1">
      <c r="A31" s="200" t="s">
        <v>72</v>
      </c>
      <c r="B31" s="230" t="s">
        <v>73</v>
      </c>
      <c r="C31" s="233" t="s">
        <v>74</v>
      </c>
      <c r="D31" s="233" t="s">
        <v>75</v>
      </c>
      <c r="E31" s="233" t="s">
        <v>36</v>
      </c>
      <c r="F31" s="235">
        <v>0.2</v>
      </c>
      <c r="G31" s="233" t="s">
        <v>76</v>
      </c>
      <c r="H31" s="233" t="s">
        <v>86</v>
      </c>
      <c r="I31" s="197" t="s">
        <v>87</v>
      </c>
      <c r="J31" s="233">
        <v>0</v>
      </c>
      <c r="K31" s="261">
        <v>10</v>
      </c>
      <c r="L31" s="214"/>
      <c r="M31" s="191"/>
      <c r="N31" s="192"/>
      <c r="O31" s="46" t="s">
        <v>178</v>
      </c>
      <c r="P31" s="46">
        <v>0</v>
      </c>
      <c r="Q31" s="46">
        <v>1</v>
      </c>
      <c r="R31" s="46">
        <v>1</v>
      </c>
      <c r="S31" s="45">
        <f t="shared" si="0"/>
        <v>1</v>
      </c>
      <c r="T31" s="160"/>
      <c r="U31" s="192"/>
      <c r="V31" s="160"/>
      <c r="W31" s="160"/>
      <c r="X31" s="166"/>
      <c r="Y31" s="160"/>
      <c r="Z31" s="160"/>
      <c r="AA31" s="102" t="s">
        <v>283</v>
      </c>
      <c r="AB31" s="165"/>
    </row>
    <row r="32" spans="1:28" s="1" customFormat="1" ht="157.5" customHeight="1">
      <c r="A32" s="202"/>
      <c r="B32" s="232"/>
      <c r="C32" s="234"/>
      <c r="D32" s="234"/>
      <c r="E32" s="234"/>
      <c r="F32" s="237"/>
      <c r="G32" s="234"/>
      <c r="H32" s="234"/>
      <c r="I32" s="199"/>
      <c r="J32" s="234"/>
      <c r="K32" s="262"/>
      <c r="L32" s="214"/>
      <c r="M32" s="191"/>
      <c r="N32" s="192"/>
      <c r="O32" s="46" t="s">
        <v>224</v>
      </c>
      <c r="P32" s="46">
        <v>0</v>
      </c>
      <c r="Q32" s="46">
        <v>3</v>
      </c>
      <c r="R32" s="46">
        <v>3</v>
      </c>
      <c r="S32" s="45">
        <f t="shared" si="0"/>
        <v>1</v>
      </c>
      <c r="T32" s="160"/>
      <c r="U32" s="192"/>
      <c r="V32" s="160"/>
      <c r="W32" s="160"/>
      <c r="X32" s="166"/>
      <c r="Y32" s="160"/>
      <c r="Z32" s="160"/>
      <c r="AA32" s="102" t="s">
        <v>261</v>
      </c>
      <c r="AB32" s="165"/>
    </row>
    <row r="33" spans="1:28" s="1" customFormat="1" ht="65.25" customHeight="1">
      <c r="A33" s="25" t="s">
        <v>72</v>
      </c>
      <c r="B33" s="35" t="s">
        <v>73</v>
      </c>
      <c r="C33" s="40" t="s">
        <v>74</v>
      </c>
      <c r="D33" s="37" t="s">
        <v>88</v>
      </c>
      <c r="E33" s="33">
        <v>21</v>
      </c>
      <c r="F33" s="40">
        <v>41</v>
      </c>
      <c r="G33" s="37" t="s">
        <v>89</v>
      </c>
      <c r="H33" s="37" t="s">
        <v>90</v>
      </c>
      <c r="I33" s="37" t="s">
        <v>91</v>
      </c>
      <c r="J33" s="40">
        <v>1</v>
      </c>
      <c r="K33" s="54">
        <v>1</v>
      </c>
      <c r="L33" s="214">
        <v>2020630010160</v>
      </c>
      <c r="M33" s="191" t="s">
        <v>133</v>
      </c>
      <c r="N33" s="192" t="s">
        <v>181</v>
      </c>
      <c r="O33" s="46" t="s">
        <v>179</v>
      </c>
      <c r="P33" s="46">
        <v>3</v>
      </c>
      <c r="Q33" s="46">
        <v>3</v>
      </c>
      <c r="R33" s="46">
        <v>3</v>
      </c>
      <c r="S33" s="45">
        <f t="shared" si="0"/>
        <v>1</v>
      </c>
      <c r="T33" s="192" t="s">
        <v>240</v>
      </c>
      <c r="U33" s="192" t="s">
        <v>142</v>
      </c>
      <c r="V33" s="160">
        <v>6732206528</v>
      </c>
      <c r="W33" s="160">
        <v>3007869130.47</v>
      </c>
      <c r="X33" s="166">
        <f>W33/V33</f>
        <v>0.4467880059769313</v>
      </c>
      <c r="Y33" s="160" t="s">
        <v>219</v>
      </c>
      <c r="Z33" s="160" t="s">
        <v>220</v>
      </c>
      <c r="AA33" s="102" t="s">
        <v>284</v>
      </c>
      <c r="AB33" s="165" t="s">
        <v>143</v>
      </c>
    </row>
    <row r="34" spans="1:28" s="1" customFormat="1" ht="60" customHeight="1">
      <c r="A34" s="25" t="s">
        <v>72</v>
      </c>
      <c r="B34" s="35" t="s">
        <v>73</v>
      </c>
      <c r="C34" s="40" t="s">
        <v>74</v>
      </c>
      <c r="D34" s="37" t="s">
        <v>88</v>
      </c>
      <c r="E34" s="33">
        <v>21</v>
      </c>
      <c r="F34" s="40">
        <v>41</v>
      </c>
      <c r="G34" s="37" t="s">
        <v>89</v>
      </c>
      <c r="H34" s="37" t="s">
        <v>92</v>
      </c>
      <c r="I34" s="39" t="s">
        <v>93</v>
      </c>
      <c r="J34" s="40">
        <v>1</v>
      </c>
      <c r="K34" s="54">
        <v>1</v>
      </c>
      <c r="L34" s="214"/>
      <c r="M34" s="191"/>
      <c r="N34" s="192"/>
      <c r="O34" s="46" t="s">
        <v>180</v>
      </c>
      <c r="P34" s="46">
        <v>2</v>
      </c>
      <c r="Q34" s="46">
        <v>2</v>
      </c>
      <c r="R34" s="46">
        <v>0</v>
      </c>
      <c r="S34" s="45">
        <f t="shared" si="0"/>
        <v>0</v>
      </c>
      <c r="T34" s="192"/>
      <c r="U34" s="192"/>
      <c r="V34" s="160"/>
      <c r="W34" s="160"/>
      <c r="X34" s="166"/>
      <c r="Y34" s="160"/>
      <c r="Z34" s="160"/>
      <c r="AA34" s="102" t="s">
        <v>251</v>
      </c>
      <c r="AB34" s="165"/>
    </row>
    <row r="35" spans="1:28" s="1" customFormat="1" ht="51" customHeight="1">
      <c r="A35" s="48" t="s">
        <v>72</v>
      </c>
      <c r="B35" s="35" t="s">
        <v>73</v>
      </c>
      <c r="C35" s="40" t="s">
        <v>74</v>
      </c>
      <c r="D35" s="37" t="s">
        <v>88</v>
      </c>
      <c r="E35" s="33">
        <v>21</v>
      </c>
      <c r="F35" s="40">
        <v>41</v>
      </c>
      <c r="G35" s="37" t="s">
        <v>89</v>
      </c>
      <c r="H35" s="37" t="s">
        <v>141</v>
      </c>
      <c r="I35" s="39" t="s">
        <v>94</v>
      </c>
      <c r="J35" s="40">
        <v>140</v>
      </c>
      <c r="K35" s="54">
        <v>140</v>
      </c>
      <c r="L35" s="214"/>
      <c r="M35" s="191"/>
      <c r="N35" s="192"/>
      <c r="O35" s="46" t="s">
        <v>182</v>
      </c>
      <c r="P35" s="46">
        <v>35</v>
      </c>
      <c r="Q35" s="46">
        <v>35</v>
      </c>
      <c r="R35" s="46">
        <v>35</v>
      </c>
      <c r="S35" s="45">
        <f t="shared" si="0"/>
        <v>1</v>
      </c>
      <c r="T35" s="192"/>
      <c r="U35" s="192"/>
      <c r="V35" s="160"/>
      <c r="W35" s="160"/>
      <c r="X35" s="166"/>
      <c r="Y35" s="160"/>
      <c r="Z35" s="160"/>
      <c r="AA35" s="102" t="s">
        <v>285</v>
      </c>
      <c r="AB35" s="165"/>
    </row>
    <row r="36" spans="1:28" s="28" customFormat="1" ht="80.25" customHeight="1">
      <c r="A36" s="48" t="s">
        <v>72</v>
      </c>
      <c r="B36" s="43" t="s">
        <v>73</v>
      </c>
      <c r="C36" s="36" t="s">
        <v>95</v>
      </c>
      <c r="D36" s="39" t="s">
        <v>96</v>
      </c>
      <c r="E36" s="44" t="s">
        <v>36</v>
      </c>
      <c r="F36" s="45">
        <v>0.2</v>
      </c>
      <c r="G36" s="39" t="s">
        <v>97</v>
      </c>
      <c r="H36" s="39" t="s">
        <v>98</v>
      </c>
      <c r="I36" s="39" t="s">
        <v>99</v>
      </c>
      <c r="J36" s="46">
        <v>0</v>
      </c>
      <c r="K36" s="60">
        <v>4</v>
      </c>
      <c r="L36" s="87">
        <v>2020630010150</v>
      </c>
      <c r="M36" s="62" t="s">
        <v>134</v>
      </c>
      <c r="N36" s="46" t="s">
        <v>184</v>
      </c>
      <c r="O36" s="46" t="s">
        <v>183</v>
      </c>
      <c r="P36" s="45">
        <v>1</v>
      </c>
      <c r="Q36" s="45">
        <v>1</v>
      </c>
      <c r="R36" s="45">
        <v>0.75</v>
      </c>
      <c r="S36" s="45">
        <f t="shared" si="0"/>
        <v>0.75</v>
      </c>
      <c r="T36" s="27" t="s">
        <v>241</v>
      </c>
      <c r="U36" s="46" t="s">
        <v>144</v>
      </c>
      <c r="V36" s="27">
        <v>420000000</v>
      </c>
      <c r="W36" s="27">
        <v>326794266</v>
      </c>
      <c r="X36" s="45">
        <f>W36/V36</f>
        <v>0.7780815857142858</v>
      </c>
      <c r="Y36" s="27" t="s">
        <v>219</v>
      </c>
      <c r="Z36" s="27" t="s">
        <v>220</v>
      </c>
      <c r="AA36" s="27" t="s">
        <v>286</v>
      </c>
      <c r="AB36" s="73" t="s">
        <v>143</v>
      </c>
    </row>
    <row r="37" spans="1:28" s="1" customFormat="1" ht="54.75" customHeight="1">
      <c r="A37" s="25" t="s">
        <v>72</v>
      </c>
      <c r="B37" s="35" t="s">
        <v>73</v>
      </c>
      <c r="C37" s="36" t="s">
        <v>95</v>
      </c>
      <c r="D37" s="37" t="s">
        <v>96</v>
      </c>
      <c r="E37" s="33" t="s">
        <v>36</v>
      </c>
      <c r="F37" s="38">
        <v>0.2</v>
      </c>
      <c r="G37" s="37" t="s">
        <v>97</v>
      </c>
      <c r="H37" s="37" t="s">
        <v>100</v>
      </c>
      <c r="I37" s="39" t="s">
        <v>101</v>
      </c>
      <c r="J37" s="40">
        <v>160</v>
      </c>
      <c r="K37" s="54">
        <v>160</v>
      </c>
      <c r="L37" s="214">
        <v>2020630010158</v>
      </c>
      <c r="M37" s="191" t="s">
        <v>135</v>
      </c>
      <c r="N37" s="192" t="s">
        <v>148</v>
      </c>
      <c r="O37" s="46" t="s">
        <v>185</v>
      </c>
      <c r="P37" s="46">
        <v>40</v>
      </c>
      <c r="Q37" s="46">
        <v>40</v>
      </c>
      <c r="R37" s="46">
        <v>29</v>
      </c>
      <c r="S37" s="45">
        <f t="shared" si="0"/>
        <v>0.725</v>
      </c>
      <c r="T37" s="160" t="s">
        <v>242</v>
      </c>
      <c r="U37" s="192" t="s">
        <v>144</v>
      </c>
      <c r="V37" s="160">
        <v>385420500</v>
      </c>
      <c r="W37" s="160">
        <v>304509666</v>
      </c>
      <c r="X37" s="166">
        <f>W37/V37</f>
        <v>0.7900712753992069</v>
      </c>
      <c r="Y37" s="160" t="s">
        <v>219</v>
      </c>
      <c r="Z37" s="160" t="s">
        <v>220</v>
      </c>
      <c r="AA37" s="27" t="s">
        <v>287</v>
      </c>
      <c r="AB37" s="165" t="s">
        <v>143</v>
      </c>
    </row>
    <row r="38" spans="1:28" s="1" customFormat="1" ht="60" customHeight="1">
      <c r="A38" s="25" t="s">
        <v>72</v>
      </c>
      <c r="B38" s="35" t="s">
        <v>73</v>
      </c>
      <c r="C38" s="36" t="s">
        <v>95</v>
      </c>
      <c r="D38" s="37" t="s">
        <v>96</v>
      </c>
      <c r="E38" s="33" t="s">
        <v>36</v>
      </c>
      <c r="F38" s="38">
        <v>0.2</v>
      </c>
      <c r="G38" s="37" t="s">
        <v>97</v>
      </c>
      <c r="H38" s="37" t="s">
        <v>100</v>
      </c>
      <c r="I38" s="39" t="s">
        <v>102</v>
      </c>
      <c r="J38" s="40">
        <v>120</v>
      </c>
      <c r="K38" s="54">
        <v>120</v>
      </c>
      <c r="L38" s="214"/>
      <c r="M38" s="191"/>
      <c r="N38" s="192"/>
      <c r="O38" s="46" t="s">
        <v>151</v>
      </c>
      <c r="P38" s="46">
        <v>30</v>
      </c>
      <c r="Q38" s="46">
        <v>30</v>
      </c>
      <c r="R38" s="46">
        <v>14</v>
      </c>
      <c r="S38" s="45">
        <f t="shared" si="0"/>
        <v>0.4666666666666667</v>
      </c>
      <c r="T38" s="160"/>
      <c r="U38" s="192"/>
      <c r="V38" s="160"/>
      <c r="W38" s="160"/>
      <c r="X38" s="166"/>
      <c r="Y38" s="160"/>
      <c r="Z38" s="160"/>
      <c r="AA38" s="27" t="s">
        <v>260</v>
      </c>
      <c r="AB38" s="165"/>
    </row>
    <row r="39" spans="1:28" s="1" customFormat="1" ht="74.25" customHeight="1">
      <c r="A39" s="25" t="s">
        <v>72</v>
      </c>
      <c r="B39" s="35" t="s">
        <v>73</v>
      </c>
      <c r="C39" s="36" t="s">
        <v>95</v>
      </c>
      <c r="D39" s="37" t="s">
        <v>96</v>
      </c>
      <c r="E39" s="33" t="s">
        <v>36</v>
      </c>
      <c r="F39" s="38">
        <v>0.2</v>
      </c>
      <c r="G39" s="37" t="s">
        <v>97</v>
      </c>
      <c r="H39" s="37" t="s">
        <v>100</v>
      </c>
      <c r="I39" s="39" t="s">
        <v>103</v>
      </c>
      <c r="J39" s="40">
        <v>116</v>
      </c>
      <c r="K39" s="54">
        <v>116</v>
      </c>
      <c r="L39" s="214"/>
      <c r="M39" s="191"/>
      <c r="N39" s="192"/>
      <c r="O39" s="46" t="s">
        <v>157</v>
      </c>
      <c r="P39" s="46">
        <v>29</v>
      </c>
      <c r="Q39" s="46">
        <v>29</v>
      </c>
      <c r="R39" s="46">
        <v>14</v>
      </c>
      <c r="S39" s="45">
        <f t="shared" si="0"/>
        <v>0.4827586206896552</v>
      </c>
      <c r="T39" s="160"/>
      <c r="U39" s="192"/>
      <c r="V39" s="160"/>
      <c r="W39" s="160"/>
      <c r="X39" s="166"/>
      <c r="Y39" s="160"/>
      <c r="Z39" s="160"/>
      <c r="AA39" s="27" t="s">
        <v>288</v>
      </c>
      <c r="AB39" s="165"/>
    </row>
    <row r="40" spans="1:28" s="1" customFormat="1" ht="63" customHeight="1">
      <c r="A40" s="25" t="s">
        <v>72</v>
      </c>
      <c r="B40" s="35" t="s">
        <v>73</v>
      </c>
      <c r="C40" s="36" t="s">
        <v>95</v>
      </c>
      <c r="D40" s="37" t="s">
        <v>96</v>
      </c>
      <c r="E40" s="33" t="s">
        <v>36</v>
      </c>
      <c r="F40" s="38">
        <v>0.2</v>
      </c>
      <c r="G40" s="37" t="s">
        <v>97</v>
      </c>
      <c r="H40" s="37" t="s">
        <v>104</v>
      </c>
      <c r="I40" s="39" t="s">
        <v>105</v>
      </c>
      <c r="J40" s="40">
        <v>0</v>
      </c>
      <c r="K40" s="54">
        <v>4</v>
      </c>
      <c r="L40" s="214">
        <v>2020630010156</v>
      </c>
      <c r="M40" s="191" t="s">
        <v>136</v>
      </c>
      <c r="N40" s="192" t="s">
        <v>186</v>
      </c>
      <c r="O40" s="46" t="s">
        <v>187</v>
      </c>
      <c r="P40" s="46">
        <v>1</v>
      </c>
      <c r="Q40" s="46">
        <v>4</v>
      </c>
      <c r="R40" s="46">
        <v>4</v>
      </c>
      <c r="S40" s="45">
        <f t="shared" si="0"/>
        <v>1</v>
      </c>
      <c r="T40" s="160" t="s">
        <v>243</v>
      </c>
      <c r="U40" s="192" t="s">
        <v>144</v>
      </c>
      <c r="V40" s="160">
        <v>736336500</v>
      </c>
      <c r="W40" s="160">
        <v>588124565</v>
      </c>
      <c r="X40" s="166">
        <f>W40/V40</f>
        <v>0.7987171150689936</v>
      </c>
      <c r="Y40" s="160" t="s">
        <v>219</v>
      </c>
      <c r="Z40" s="160" t="s">
        <v>220</v>
      </c>
      <c r="AA40" s="27" t="s">
        <v>262</v>
      </c>
      <c r="AB40" s="165" t="s">
        <v>143</v>
      </c>
    </row>
    <row r="41" spans="1:28" s="1" customFormat="1" ht="51.75" customHeight="1">
      <c r="A41" s="25" t="s">
        <v>72</v>
      </c>
      <c r="B41" s="35" t="s">
        <v>73</v>
      </c>
      <c r="C41" s="36" t="s">
        <v>95</v>
      </c>
      <c r="D41" s="37" t="s">
        <v>96</v>
      </c>
      <c r="E41" s="33" t="s">
        <v>36</v>
      </c>
      <c r="F41" s="38">
        <v>0.2</v>
      </c>
      <c r="G41" s="37" t="s">
        <v>97</v>
      </c>
      <c r="H41" s="37" t="s">
        <v>104</v>
      </c>
      <c r="I41" s="39" t="s">
        <v>106</v>
      </c>
      <c r="J41" s="40">
        <v>11</v>
      </c>
      <c r="K41" s="54">
        <v>11</v>
      </c>
      <c r="L41" s="214"/>
      <c r="M41" s="191"/>
      <c r="N41" s="192"/>
      <c r="O41" s="46" t="s">
        <v>188</v>
      </c>
      <c r="P41" s="46">
        <v>11</v>
      </c>
      <c r="Q41" s="46">
        <v>11</v>
      </c>
      <c r="R41" s="46">
        <v>11</v>
      </c>
      <c r="S41" s="45">
        <f t="shared" si="0"/>
        <v>1</v>
      </c>
      <c r="T41" s="160"/>
      <c r="U41" s="192"/>
      <c r="V41" s="160"/>
      <c r="W41" s="160"/>
      <c r="X41" s="166"/>
      <c r="Y41" s="160"/>
      <c r="Z41" s="160"/>
      <c r="AA41" s="27" t="s">
        <v>252</v>
      </c>
      <c r="AB41" s="165"/>
    </row>
    <row r="42" spans="1:28" s="1" customFormat="1" ht="47.25" customHeight="1">
      <c r="A42" s="200" t="s">
        <v>72</v>
      </c>
      <c r="B42" s="230" t="s">
        <v>73</v>
      </c>
      <c r="C42" s="203" t="s">
        <v>95</v>
      </c>
      <c r="D42" s="233" t="s">
        <v>107</v>
      </c>
      <c r="E42" s="233" t="s">
        <v>36</v>
      </c>
      <c r="F42" s="235">
        <v>0.2</v>
      </c>
      <c r="G42" s="233" t="s">
        <v>108</v>
      </c>
      <c r="H42" s="233" t="s">
        <v>109</v>
      </c>
      <c r="I42" s="233" t="s">
        <v>110</v>
      </c>
      <c r="J42" s="233">
        <v>0</v>
      </c>
      <c r="K42" s="243">
        <v>1</v>
      </c>
      <c r="L42" s="214">
        <v>2020630010163</v>
      </c>
      <c r="M42" s="191" t="s">
        <v>137</v>
      </c>
      <c r="N42" s="192" t="s">
        <v>147</v>
      </c>
      <c r="O42" s="46" t="s">
        <v>225</v>
      </c>
      <c r="P42" s="46">
        <v>0</v>
      </c>
      <c r="Q42" s="46">
        <v>1</v>
      </c>
      <c r="R42" s="46">
        <v>0.75</v>
      </c>
      <c r="S42" s="45">
        <f t="shared" si="0"/>
        <v>0.75</v>
      </c>
      <c r="T42" s="160" t="s">
        <v>244</v>
      </c>
      <c r="U42" s="192" t="s">
        <v>144</v>
      </c>
      <c r="V42" s="160">
        <v>48000000</v>
      </c>
      <c r="W42" s="160">
        <v>30300000</v>
      </c>
      <c r="X42" s="166">
        <f>W42/V42</f>
        <v>0.63125</v>
      </c>
      <c r="Y42" s="160" t="s">
        <v>219</v>
      </c>
      <c r="Z42" s="160" t="s">
        <v>220</v>
      </c>
      <c r="AA42" s="27" t="s">
        <v>300</v>
      </c>
      <c r="AB42" s="165" t="s">
        <v>143</v>
      </c>
    </row>
    <row r="43" spans="1:28" s="1" customFormat="1" ht="48" customHeight="1">
      <c r="A43" s="201"/>
      <c r="B43" s="231"/>
      <c r="C43" s="204"/>
      <c r="D43" s="215"/>
      <c r="E43" s="215"/>
      <c r="F43" s="236"/>
      <c r="G43" s="215"/>
      <c r="H43" s="215"/>
      <c r="I43" s="215"/>
      <c r="J43" s="215"/>
      <c r="K43" s="244"/>
      <c r="L43" s="214"/>
      <c r="M43" s="191"/>
      <c r="N43" s="192"/>
      <c r="O43" s="46" t="s">
        <v>189</v>
      </c>
      <c r="P43" s="46">
        <v>0</v>
      </c>
      <c r="Q43" s="46">
        <v>3</v>
      </c>
      <c r="R43" s="46">
        <v>0</v>
      </c>
      <c r="S43" s="45">
        <f t="shared" si="0"/>
        <v>0</v>
      </c>
      <c r="T43" s="160"/>
      <c r="U43" s="192"/>
      <c r="V43" s="160"/>
      <c r="W43" s="160"/>
      <c r="X43" s="166"/>
      <c r="Y43" s="160"/>
      <c r="Z43" s="160"/>
      <c r="AA43" s="27" t="s">
        <v>255</v>
      </c>
      <c r="AB43" s="165"/>
    </row>
    <row r="44" spans="1:28" s="1" customFormat="1" ht="42" customHeight="1">
      <c r="A44" s="201"/>
      <c r="B44" s="231"/>
      <c r="C44" s="204"/>
      <c r="D44" s="215"/>
      <c r="E44" s="215"/>
      <c r="F44" s="236"/>
      <c r="G44" s="215"/>
      <c r="H44" s="215"/>
      <c r="I44" s="215"/>
      <c r="J44" s="215"/>
      <c r="K44" s="244"/>
      <c r="L44" s="214"/>
      <c r="M44" s="191"/>
      <c r="N44" s="192"/>
      <c r="O44" s="46" t="s">
        <v>226</v>
      </c>
      <c r="P44" s="46">
        <v>0</v>
      </c>
      <c r="Q44" s="46">
        <v>1</v>
      </c>
      <c r="R44" s="46">
        <v>0.3</v>
      </c>
      <c r="S44" s="45">
        <f t="shared" si="0"/>
        <v>0.3</v>
      </c>
      <c r="T44" s="160"/>
      <c r="U44" s="192"/>
      <c r="V44" s="160"/>
      <c r="W44" s="160"/>
      <c r="X44" s="166"/>
      <c r="Y44" s="160"/>
      <c r="Z44" s="160"/>
      <c r="AA44" s="27" t="s">
        <v>299</v>
      </c>
      <c r="AB44" s="165"/>
    </row>
    <row r="45" spans="1:28" s="1" customFormat="1" ht="101.25" customHeight="1">
      <c r="A45" s="202"/>
      <c r="B45" s="232"/>
      <c r="C45" s="205"/>
      <c r="D45" s="234"/>
      <c r="E45" s="234"/>
      <c r="F45" s="237"/>
      <c r="G45" s="234"/>
      <c r="H45" s="234"/>
      <c r="I45" s="234"/>
      <c r="J45" s="234"/>
      <c r="K45" s="245"/>
      <c r="L45" s="214"/>
      <c r="M45" s="191"/>
      <c r="N45" s="192"/>
      <c r="O45" s="46" t="s">
        <v>190</v>
      </c>
      <c r="P45" s="46">
        <v>0</v>
      </c>
      <c r="Q45" s="46">
        <v>2</v>
      </c>
      <c r="R45" s="46">
        <v>2</v>
      </c>
      <c r="S45" s="45">
        <f t="shared" si="0"/>
        <v>1</v>
      </c>
      <c r="T45" s="160"/>
      <c r="U45" s="192"/>
      <c r="V45" s="160"/>
      <c r="W45" s="160"/>
      <c r="X45" s="166"/>
      <c r="Y45" s="160"/>
      <c r="Z45" s="160"/>
      <c r="AA45" s="27" t="s">
        <v>298</v>
      </c>
      <c r="AB45" s="165"/>
    </row>
    <row r="46" spans="1:28" s="1" customFormat="1" ht="309.75" customHeight="1">
      <c r="A46" s="25" t="s">
        <v>72</v>
      </c>
      <c r="B46" s="35" t="s">
        <v>73</v>
      </c>
      <c r="C46" s="36" t="s">
        <v>95</v>
      </c>
      <c r="D46" s="37" t="s">
        <v>107</v>
      </c>
      <c r="E46" s="33" t="s">
        <v>36</v>
      </c>
      <c r="F46" s="38">
        <v>0.2</v>
      </c>
      <c r="G46" s="37" t="s">
        <v>108</v>
      </c>
      <c r="H46" s="37" t="s">
        <v>111</v>
      </c>
      <c r="I46" s="37" t="s">
        <v>112</v>
      </c>
      <c r="J46" s="40">
        <v>0</v>
      </c>
      <c r="K46" s="55">
        <v>1</v>
      </c>
      <c r="L46" s="214">
        <v>2020630010167</v>
      </c>
      <c r="M46" s="191" t="s">
        <v>138</v>
      </c>
      <c r="N46" s="192" t="s">
        <v>146</v>
      </c>
      <c r="O46" s="46" t="s">
        <v>191</v>
      </c>
      <c r="P46" s="46">
        <v>0</v>
      </c>
      <c r="Q46" s="45">
        <v>1</v>
      </c>
      <c r="R46" s="45">
        <v>1</v>
      </c>
      <c r="S46" s="45">
        <f t="shared" si="0"/>
        <v>1</v>
      </c>
      <c r="T46" s="160" t="s">
        <v>245</v>
      </c>
      <c r="U46" s="192" t="s">
        <v>152</v>
      </c>
      <c r="V46" s="160">
        <v>115740000</v>
      </c>
      <c r="W46" s="160">
        <v>57031866</v>
      </c>
      <c r="X46" s="166">
        <f>W46/V46</f>
        <v>0.4927584758942457</v>
      </c>
      <c r="Y46" s="160" t="s">
        <v>219</v>
      </c>
      <c r="Z46" s="160" t="s">
        <v>220</v>
      </c>
      <c r="AA46" s="27" t="s">
        <v>290</v>
      </c>
      <c r="AB46" s="165" t="s">
        <v>143</v>
      </c>
    </row>
    <row r="47" spans="1:28" s="1" customFormat="1" ht="198.75" customHeight="1">
      <c r="A47" s="25" t="s">
        <v>72</v>
      </c>
      <c r="B47" s="35" t="s">
        <v>73</v>
      </c>
      <c r="C47" s="36" t="s">
        <v>95</v>
      </c>
      <c r="D47" s="37" t="s">
        <v>107</v>
      </c>
      <c r="E47" s="33" t="s">
        <v>36</v>
      </c>
      <c r="F47" s="38">
        <v>0.2</v>
      </c>
      <c r="G47" s="37" t="s">
        <v>113</v>
      </c>
      <c r="H47" s="37" t="s">
        <v>114</v>
      </c>
      <c r="I47" s="39" t="s">
        <v>115</v>
      </c>
      <c r="J47" s="40">
        <v>0</v>
      </c>
      <c r="K47" s="54">
        <v>24</v>
      </c>
      <c r="L47" s="214"/>
      <c r="M47" s="191"/>
      <c r="N47" s="192"/>
      <c r="O47" s="46" t="s">
        <v>192</v>
      </c>
      <c r="P47" s="46">
        <v>0</v>
      </c>
      <c r="Q47" s="46">
        <v>6</v>
      </c>
      <c r="R47" s="46">
        <v>6</v>
      </c>
      <c r="S47" s="45">
        <f t="shared" si="0"/>
        <v>1</v>
      </c>
      <c r="T47" s="160"/>
      <c r="U47" s="192"/>
      <c r="V47" s="160"/>
      <c r="W47" s="160"/>
      <c r="X47" s="166"/>
      <c r="Y47" s="160"/>
      <c r="Z47" s="160"/>
      <c r="AA47" s="27" t="s">
        <v>292</v>
      </c>
      <c r="AB47" s="165"/>
    </row>
    <row r="48" spans="1:28" s="1" customFormat="1" ht="99" customHeight="1">
      <c r="A48" s="25" t="s">
        <v>72</v>
      </c>
      <c r="B48" s="35" t="s">
        <v>73</v>
      </c>
      <c r="C48" s="36" t="s">
        <v>95</v>
      </c>
      <c r="D48" s="37" t="s">
        <v>107</v>
      </c>
      <c r="E48" s="33" t="s">
        <v>36</v>
      </c>
      <c r="F48" s="38">
        <v>0.2</v>
      </c>
      <c r="G48" s="37" t="s">
        <v>116</v>
      </c>
      <c r="H48" s="37" t="s">
        <v>117</v>
      </c>
      <c r="I48" s="39" t="s">
        <v>118</v>
      </c>
      <c r="J48" s="40">
        <v>8</v>
      </c>
      <c r="K48" s="54">
        <v>8</v>
      </c>
      <c r="L48" s="214"/>
      <c r="M48" s="191"/>
      <c r="N48" s="192"/>
      <c r="O48" s="46" t="s">
        <v>193</v>
      </c>
      <c r="P48" s="46">
        <v>2</v>
      </c>
      <c r="Q48" s="46">
        <v>2</v>
      </c>
      <c r="R48" s="46">
        <v>2</v>
      </c>
      <c r="S48" s="45">
        <f t="shared" si="0"/>
        <v>1</v>
      </c>
      <c r="T48" s="160"/>
      <c r="U48" s="192"/>
      <c r="V48" s="160"/>
      <c r="W48" s="160"/>
      <c r="X48" s="166"/>
      <c r="Y48" s="160"/>
      <c r="Z48" s="160"/>
      <c r="AA48" s="27" t="s">
        <v>291</v>
      </c>
      <c r="AB48" s="165"/>
    </row>
    <row r="49" spans="1:28" s="1" customFormat="1" ht="79.5" customHeight="1">
      <c r="A49" s="25" t="s">
        <v>72</v>
      </c>
      <c r="B49" s="47" t="s">
        <v>73</v>
      </c>
      <c r="C49" s="36" t="s">
        <v>95</v>
      </c>
      <c r="D49" s="37" t="s">
        <v>107</v>
      </c>
      <c r="E49" s="33" t="s">
        <v>36</v>
      </c>
      <c r="F49" s="38">
        <v>0.2</v>
      </c>
      <c r="G49" s="37" t="s">
        <v>119</v>
      </c>
      <c r="H49" s="37" t="s">
        <v>120</v>
      </c>
      <c r="I49" s="39" t="s">
        <v>156</v>
      </c>
      <c r="J49" s="40">
        <v>0</v>
      </c>
      <c r="K49" s="61">
        <v>1</v>
      </c>
      <c r="L49" s="214"/>
      <c r="M49" s="191"/>
      <c r="N49" s="192"/>
      <c r="O49" s="46" t="s">
        <v>227</v>
      </c>
      <c r="P49" s="46">
        <v>0</v>
      </c>
      <c r="Q49" s="46">
        <v>1</v>
      </c>
      <c r="R49" s="46">
        <v>1</v>
      </c>
      <c r="S49" s="45">
        <f t="shared" si="0"/>
        <v>1</v>
      </c>
      <c r="T49" s="160"/>
      <c r="U49" s="192"/>
      <c r="V49" s="160"/>
      <c r="W49" s="160"/>
      <c r="X49" s="166"/>
      <c r="Y49" s="160"/>
      <c r="Z49" s="160"/>
      <c r="AA49" s="27" t="s">
        <v>297</v>
      </c>
      <c r="AB49" s="165"/>
    </row>
    <row r="50" spans="1:28" s="1" customFormat="1" ht="53.25" customHeight="1">
      <c r="A50" s="200" t="s">
        <v>72</v>
      </c>
      <c r="B50" s="230" t="s">
        <v>73</v>
      </c>
      <c r="C50" s="203" t="s">
        <v>95</v>
      </c>
      <c r="D50" s="233" t="s">
        <v>75</v>
      </c>
      <c r="E50" s="233" t="s">
        <v>36</v>
      </c>
      <c r="F50" s="235">
        <v>0.2</v>
      </c>
      <c r="G50" s="233" t="s">
        <v>121</v>
      </c>
      <c r="H50" s="233" t="s">
        <v>122</v>
      </c>
      <c r="I50" s="197" t="s">
        <v>123</v>
      </c>
      <c r="J50" s="233">
        <v>680</v>
      </c>
      <c r="K50" s="240">
        <v>800</v>
      </c>
      <c r="L50" s="214">
        <v>2020630010164</v>
      </c>
      <c r="M50" s="191" t="s">
        <v>139</v>
      </c>
      <c r="N50" s="192" t="s">
        <v>195</v>
      </c>
      <c r="O50" s="46" t="s">
        <v>194</v>
      </c>
      <c r="P50" s="46">
        <v>200</v>
      </c>
      <c r="Q50" s="46">
        <v>200</v>
      </c>
      <c r="R50" s="46">
        <v>120</v>
      </c>
      <c r="S50" s="45">
        <f t="shared" si="0"/>
        <v>0.6</v>
      </c>
      <c r="T50" s="192" t="s">
        <v>246</v>
      </c>
      <c r="U50" s="192" t="s">
        <v>144</v>
      </c>
      <c r="V50" s="160">
        <v>70415000</v>
      </c>
      <c r="W50" s="160">
        <v>68005733</v>
      </c>
      <c r="X50" s="166">
        <f>W50/V50</f>
        <v>0.9657847475679898</v>
      </c>
      <c r="Y50" s="160" t="s">
        <v>219</v>
      </c>
      <c r="Z50" s="160" t="s">
        <v>220</v>
      </c>
      <c r="AA50" s="27" t="s">
        <v>293</v>
      </c>
      <c r="AB50" s="165" t="s">
        <v>143</v>
      </c>
    </row>
    <row r="51" spans="1:28" s="1" customFormat="1" ht="50.25" customHeight="1">
      <c r="A51" s="201"/>
      <c r="B51" s="231"/>
      <c r="C51" s="204"/>
      <c r="D51" s="215"/>
      <c r="E51" s="215"/>
      <c r="F51" s="236"/>
      <c r="G51" s="215"/>
      <c r="H51" s="215"/>
      <c r="I51" s="198"/>
      <c r="J51" s="215"/>
      <c r="K51" s="241"/>
      <c r="L51" s="214"/>
      <c r="M51" s="191"/>
      <c r="N51" s="192"/>
      <c r="O51" s="46" t="s">
        <v>196</v>
      </c>
      <c r="P51" s="46">
        <v>0</v>
      </c>
      <c r="Q51" s="45">
        <v>0.8</v>
      </c>
      <c r="R51" s="45">
        <v>0.4</v>
      </c>
      <c r="S51" s="45">
        <f t="shared" si="0"/>
        <v>0.5</v>
      </c>
      <c r="T51" s="192"/>
      <c r="U51" s="192"/>
      <c r="V51" s="160"/>
      <c r="W51" s="160"/>
      <c r="X51" s="166"/>
      <c r="Y51" s="160"/>
      <c r="Z51" s="160"/>
      <c r="AA51" s="27" t="s">
        <v>296</v>
      </c>
      <c r="AB51" s="165"/>
    </row>
    <row r="52" spans="1:28" s="1" customFormat="1" ht="71.25" customHeight="1">
      <c r="A52" s="202"/>
      <c r="B52" s="232"/>
      <c r="C52" s="205"/>
      <c r="D52" s="234"/>
      <c r="E52" s="234"/>
      <c r="F52" s="237"/>
      <c r="G52" s="234"/>
      <c r="H52" s="234"/>
      <c r="I52" s="199"/>
      <c r="J52" s="234"/>
      <c r="K52" s="242"/>
      <c r="L52" s="214"/>
      <c r="M52" s="191"/>
      <c r="N52" s="192"/>
      <c r="O52" s="46" t="s">
        <v>197</v>
      </c>
      <c r="P52" s="46">
        <v>0</v>
      </c>
      <c r="Q52" s="50">
        <v>500</v>
      </c>
      <c r="R52" s="50">
        <v>285</v>
      </c>
      <c r="S52" s="45">
        <f t="shared" si="0"/>
        <v>0.57</v>
      </c>
      <c r="T52" s="192"/>
      <c r="U52" s="192"/>
      <c r="V52" s="160"/>
      <c r="W52" s="160"/>
      <c r="X52" s="166"/>
      <c r="Y52" s="160"/>
      <c r="Z52" s="160"/>
      <c r="AA52" s="27" t="s">
        <v>263</v>
      </c>
      <c r="AB52" s="165"/>
    </row>
    <row r="53" spans="1:28" s="1" customFormat="1" ht="48" customHeight="1">
      <c r="A53" s="200" t="s">
        <v>72</v>
      </c>
      <c r="B53" s="230" t="s">
        <v>73</v>
      </c>
      <c r="C53" s="203" t="s">
        <v>95</v>
      </c>
      <c r="D53" s="233" t="s">
        <v>96</v>
      </c>
      <c r="E53" s="233" t="s">
        <v>36</v>
      </c>
      <c r="F53" s="235">
        <v>0.2</v>
      </c>
      <c r="G53" s="233" t="s">
        <v>124</v>
      </c>
      <c r="H53" s="233" t="s">
        <v>125</v>
      </c>
      <c r="I53" s="197" t="s">
        <v>126</v>
      </c>
      <c r="J53" s="233">
        <v>0</v>
      </c>
      <c r="K53" s="261">
        <v>1</v>
      </c>
      <c r="L53" s="257">
        <v>2020630010165</v>
      </c>
      <c r="M53" s="194" t="s">
        <v>140</v>
      </c>
      <c r="N53" s="197" t="s">
        <v>155</v>
      </c>
      <c r="O53" s="46" t="s">
        <v>198</v>
      </c>
      <c r="P53" s="46">
        <v>0</v>
      </c>
      <c r="Q53" s="46">
        <v>1</v>
      </c>
      <c r="R53" s="46">
        <v>1</v>
      </c>
      <c r="S53" s="95">
        <f t="shared" si="0"/>
        <v>1</v>
      </c>
      <c r="T53" s="197" t="s">
        <v>247</v>
      </c>
      <c r="U53" s="197" t="s">
        <v>144</v>
      </c>
      <c r="V53" s="250">
        <v>340000000</v>
      </c>
      <c r="W53" s="250">
        <v>144500000</v>
      </c>
      <c r="X53" s="206">
        <f>W53/V53</f>
        <v>0.425</v>
      </c>
      <c r="Y53" s="250" t="s">
        <v>219</v>
      </c>
      <c r="Z53" s="250" t="s">
        <v>220</v>
      </c>
      <c r="AA53" s="102" t="s">
        <v>267</v>
      </c>
      <c r="AB53" s="254" t="s">
        <v>143</v>
      </c>
    </row>
    <row r="54" spans="1:28" s="28" customFormat="1" ht="93" customHeight="1">
      <c r="A54" s="201"/>
      <c r="B54" s="231"/>
      <c r="C54" s="204"/>
      <c r="D54" s="215"/>
      <c r="E54" s="215"/>
      <c r="F54" s="236"/>
      <c r="G54" s="215"/>
      <c r="H54" s="215"/>
      <c r="I54" s="198"/>
      <c r="J54" s="215"/>
      <c r="K54" s="263"/>
      <c r="L54" s="258"/>
      <c r="M54" s="195"/>
      <c r="N54" s="198"/>
      <c r="O54" s="46" t="s">
        <v>228</v>
      </c>
      <c r="P54" s="46">
        <v>0</v>
      </c>
      <c r="Q54" s="46">
        <v>1</v>
      </c>
      <c r="R54" s="46">
        <v>1</v>
      </c>
      <c r="S54" s="95">
        <f t="shared" si="0"/>
        <v>1</v>
      </c>
      <c r="T54" s="198"/>
      <c r="U54" s="198"/>
      <c r="V54" s="251"/>
      <c r="W54" s="251"/>
      <c r="X54" s="207"/>
      <c r="Y54" s="251"/>
      <c r="Z54" s="251"/>
      <c r="AA54" s="103" t="s">
        <v>294</v>
      </c>
      <c r="AB54" s="255"/>
    </row>
    <row r="55" spans="1:28" s="28" customFormat="1" ht="66" customHeight="1">
      <c r="A55" s="202"/>
      <c r="B55" s="232"/>
      <c r="C55" s="205"/>
      <c r="D55" s="234"/>
      <c r="E55" s="234"/>
      <c r="F55" s="237"/>
      <c r="G55" s="234"/>
      <c r="H55" s="234"/>
      <c r="I55" s="199"/>
      <c r="J55" s="234"/>
      <c r="K55" s="262"/>
      <c r="L55" s="259"/>
      <c r="M55" s="196"/>
      <c r="N55" s="199"/>
      <c r="O55" s="46" t="s">
        <v>229</v>
      </c>
      <c r="P55" s="46">
        <v>0</v>
      </c>
      <c r="Q55" s="46">
        <v>1</v>
      </c>
      <c r="R55" s="46">
        <v>1</v>
      </c>
      <c r="S55" s="95">
        <f t="shared" si="0"/>
        <v>1</v>
      </c>
      <c r="T55" s="199"/>
      <c r="U55" s="199"/>
      <c r="V55" s="252"/>
      <c r="W55" s="252"/>
      <c r="X55" s="208"/>
      <c r="Y55" s="252"/>
      <c r="Z55" s="252"/>
      <c r="AA55" s="103" t="s">
        <v>264</v>
      </c>
      <c r="AB55" s="256"/>
    </row>
    <row r="56" spans="1:28" s="1" customFormat="1" ht="100.5" customHeight="1">
      <c r="A56" s="200" t="s">
        <v>72</v>
      </c>
      <c r="B56" s="194" t="s">
        <v>73</v>
      </c>
      <c r="C56" s="203" t="s">
        <v>95</v>
      </c>
      <c r="D56" s="197" t="s">
        <v>96</v>
      </c>
      <c r="E56" s="197" t="s">
        <v>36</v>
      </c>
      <c r="F56" s="206">
        <v>0.2</v>
      </c>
      <c r="G56" s="197" t="s">
        <v>124</v>
      </c>
      <c r="H56" s="197" t="s">
        <v>127</v>
      </c>
      <c r="I56" s="197" t="s">
        <v>128</v>
      </c>
      <c r="J56" s="197">
        <v>1</v>
      </c>
      <c r="K56" s="216">
        <v>1</v>
      </c>
      <c r="L56" s="214">
        <v>2020630010171</v>
      </c>
      <c r="M56" s="191" t="s">
        <v>230</v>
      </c>
      <c r="N56" s="192" t="s">
        <v>154</v>
      </c>
      <c r="O56" s="46" t="s">
        <v>231</v>
      </c>
      <c r="P56" s="46">
        <v>0</v>
      </c>
      <c r="Q56" s="45">
        <v>1</v>
      </c>
      <c r="R56" s="115">
        <v>0.75</v>
      </c>
      <c r="S56" s="45">
        <f t="shared" si="0"/>
        <v>0.75</v>
      </c>
      <c r="T56" s="192" t="s">
        <v>248</v>
      </c>
      <c r="U56" s="197" t="s">
        <v>142</v>
      </c>
      <c r="V56" s="160">
        <v>7827030998</v>
      </c>
      <c r="W56" s="160">
        <v>1503751017.2</v>
      </c>
      <c r="X56" s="166">
        <f>W56/V56</f>
        <v>0.19212278801300847</v>
      </c>
      <c r="Y56" s="160" t="s">
        <v>219</v>
      </c>
      <c r="Z56" s="160" t="s">
        <v>220</v>
      </c>
      <c r="AA56" s="103" t="s">
        <v>266</v>
      </c>
      <c r="AB56" s="165" t="s">
        <v>143</v>
      </c>
    </row>
    <row r="57" spans="1:28" s="1" customFormat="1" ht="73.5" customHeight="1">
      <c r="A57" s="201"/>
      <c r="B57" s="195"/>
      <c r="C57" s="204"/>
      <c r="D57" s="198"/>
      <c r="E57" s="198"/>
      <c r="F57" s="207"/>
      <c r="G57" s="198"/>
      <c r="H57" s="198"/>
      <c r="I57" s="198"/>
      <c r="J57" s="198"/>
      <c r="K57" s="217"/>
      <c r="L57" s="214"/>
      <c r="M57" s="191"/>
      <c r="N57" s="192"/>
      <c r="O57" s="46" t="s">
        <v>232</v>
      </c>
      <c r="P57" s="46">
        <v>1</v>
      </c>
      <c r="Q57" s="50">
        <v>1</v>
      </c>
      <c r="R57" s="46">
        <v>1</v>
      </c>
      <c r="S57" s="45">
        <f t="shared" si="0"/>
        <v>1</v>
      </c>
      <c r="T57" s="192"/>
      <c r="U57" s="198"/>
      <c r="V57" s="160"/>
      <c r="W57" s="160"/>
      <c r="X57" s="166"/>
      <c r="Y57" s="160"/>
      <c r="Z57" s="160"/>
      <c r="AA57" s="27" t="s">
        <v>256</v>
      </c>
      <c r="AB57" s="165"/>
    </row>
    <row r="58" spans="1:28" s="1" customFormat="1" ht="105.75" customHeight="1">
      <c r="A58" s="201"/>
      <c r="B58" s="195"/>
      <c r="C58" s="204"/>
      <c r="D58" s="198"/>
      <c r="E58" s="198"/>
      <c r="F58" s="207"/>
      <c r="G58" s="198"/>
      <c r="H58" s="198"/>
      <c r="I58" s="198"/>
      <c r="J58" s="198"/>
      <c r="K58" s="217"/>
      <c r="L58" s="214"/>
      <c r="M58" s="191"/>
      <c r="N58" s="192"/>
      <c r="O58" s="116" t="s">
        <v>233</v>
      </c>
      <c r="P58" s="115">
        <v>1</v>
      </c>
      <c r="Q58" s="115">
        <v>1</v>
      </c>
      <c r="R58" s="115">
        <v>0.8</v>
      </c>
      <c r="S58" s="45">
        <f t="shared" si="0"/>
        <v>0.8</v>
      </c>
      <c r="T58" s="192"/>
      <c r="U58" s="198"/>
      <c r="V58" s="160"/>
      <c r="W58" s="160"/>
      <c r="X58" s="166"/>
      <c r="Y58" s="160"/>
      <c r="Z58" s="160"/>
      <c r="AA58" s="27" t="s">
        <v>295</v>
      </c>
      <c r="AB58" s="165"/>
    </row>
    <row r="59" spans="1:28" s="1" customFormat="1" ht="62.25" customHeight="1" thickBot="1">
      <c r="A59" s="202"/>
      <c r="B59" s="196"/>
      <c r="C59" s="205"/>
      <c r="D59" s="199"/>
      <c r="E59" s="199"/>
      <c r="F59" s="208"/>
      <c r="G59" s="199"/>
      <c r="H59" s="199"/>
      <c r="I59" s="199"/>
      <c r="J59" s="199"/>
      <c r="K59" s="218"/>
      <c r="L59" s="219"/>
      <c r="M59" s="209"/>
      <c r="N59" s="193"/>
      <c r="O59" s="70" t="s">
        <v>234</v>
      </c>
      <c r="P59" s="71">
        <v>1</v>
      </c>
      <c r="Q59" s="71">
        <v>1</v>
      </c>
      <c r="R59" s="71">
        <v>0</v>
      </c>
      <c r="S59" s="101">
        <f>R59/Q59</f>
        <v>0</v>
      </c>
      <c r="T59" s="193"/>
      <c r="U59" s="260"/>
      <c r="V59" s="253"/>
      <c r="W59" s="253"/>
      <c r="X59" s="167"/>
      <c r="Y59" s="253"/>
      <c r="Z59" s="253"/>
      <c r="AA59" s="104" t="s">
        <v>257</v>
      </c>
      <c r="AB59" s="168"/>
    </row>
    <row r="60" spans="1:28" ht="15" customHeight="1">
      <c r="A60" s="105" t="s">
        <v>12</v>
      </c>
      <c r="B60" s="106"/>
      <c r="C60" s="106"/>
      <c r="D60" s="106"/>
      <c r="E60" s="106"/>
      <c r="F60" s="106"/>
      <c r="G60" s="106"/>
      <c r="H60" s="106"/>
      <c r="I60" s="106"/>
      <c r="J60" s="106"/>
      <c r="K60" s="106"/>
      <c r="L60" s="107"/>
      <c r="M60" s="107"/>
      <c r="N60" s="107"/>
      <c r="O60" s="107"/>
      <c r="P60" s="107"/>
      <c r="Q60" s="107"/>
      <c r="R60" s="107"/>
      <c r="S60" s="112"/>
      <c r="T60" s="107"/>
      <c r="U60" s="108"/>
      <c r="V60" s="161">
        <f>SUM(V12+V13+V14+V15+V26+V33+V36+V37+V40+V42+V46+V50+V53+V56)</f>
        <v>17940726885</v>
      </c>
      <c r="W60" s="161">
        <f>SUM(W12+W13+W14+W15+W26+W33+W36+W37+W40+W42+W46+W50+W53+W56)</f>
        <v>6528752569.669999</v>
      </c>
      <c r="X60" s="163">
        <f>W60/V60</f>
        <v>0.36390680330397324</v>
      </c>
      <c r="Y60" s="154"/>
      <c r="Z60" s="155"/>
      <c r="AA60" s="155"/>
      <c r="AB60" s="156"/>
    </row>
    <row r="61" spans="1:28" ht="12.75" customHeight="1" thickBot="1">
      <c r="A61" s="109"/>
      <c r="B61" s="110"/>
      <c r="C61" s="110"/>
      <c r="D61" s="110"/>
      <c r="E61" s="110"/>
      <c r="F61" s="110"/>
      <c r="G61" s="110"/>
      <c r="H61" s="110"/>
      <c r="I61" s="110"/>
      <c r="J61" s="110"/>
      <c r="K61" s="110"/>
      <c r="L61" s="110"/>
      <c r="M61" s="110"/>
      <c r="N61" s="110"/>
      <c r="O61" s="110"/>
      <c r="P61" s="110"/>
      <c r="Q61" s="110"/>
      <c r="R61" s="110"/>
      <c r="S61" s="113"/>
      <c r="T61" s="110"/>
      <c r="U61" s="111"/>
      <c r="V61" s="162"/>
      <c r="W61" s="162"/>
      <c r="X61" s="164"/>
      <c r="Y61" s="157"/>
      <c r="Z61" s="158"/>
      <c r="AA61" s="158"/>
      <c r="AB61" s="159"/>
    </row>
    <row r="62" spans="1:28" ht="12.75" hidden="1">
      <c r="A62" s="10"/>
      <c r="B62" s="8"/>
      <c r="C62" s="11"/>
      <c r="D62" s="8"/>
      <c r="E62" s="11"/>
      <c r="F62" s="8"/>
      <c r="G62" s="11"/>
      <c r="H62" s="8"/>
      <c r="I62" s="11"/>
      <c r="J62" s="11"/>
      <c r="K62" s="8"/>
      <c r="L62" s="11"/>
      <c r="M62" s="8"/>
      <c r="N62" s="5"/>
      <c r="O62" s="5"/>
      <c r="P62" s="5"/>
      <c r="Q62" s="5"/>
      <c r="R62" s="5"/>
      <c r="S62" s="114">
        <v>0</v>
      </c>
      <c r="T62" s="5"/>
      <c r="U62" s="5"/>
      <c r="V62" s="18"/>
      <c r="W62" s="18"/>
      <c r="X62" s="114">
        <v>0</v>
      </c>
      <c r="Y62" s="18"/>
      <c r="Z62" s="18"/>
      <c r="AA62" s="18"/>
      <c r="AB62" s="13"/>
    </row>
    <row r="63" spans="1:28" ht="12.75" hidden="1">
      <c r="A63" s="10"/>
      <c r="B63" s="8"/>
      <c r="C63" s="11"/>
      <c r="D63" s="8"/>
      <c r="E63" s="11"/>
      <c r="F63" s="8"/>
      <c r="G63" s="11"/>
      <c r="H63" s="8"/>
      <c r="I63" s="11"/>
      <c r="J63" s="11"/>
      <c r="K63" s="8"/>
      <c r="L63" s="11"/>
      <c r="M63" s="8"/>
      <c r="N63" s="5"/>
      <c r="O63" s="5"/>
      <c r="P63" s="5"/>
      <c r="Q63" s="5"/>
      <c r="R63" s="5"/>
      <c r="S63" s="114">
        <v>1</v>
      </c>
      <c r="T63" s="5"/>
      <c r="U63" s="5"/>
      <c r="V63" s="18"/>
      <c r="W63" s="18"/>
      <c r="X63" s="114">
        <v>1</v>
      </c>
      <c r="Y63" s="18"/>
      <c r="Z63" s="18"/>
      <c r="AA63" s="18"/>
      <c r="AB63" s="13"/>
    </row>
    <row r="64" spans="1:28" ht="42.75" customHeight="1">
      <c r="A64" s="10"/>
      <c r="B64" s="8"/>
      <c r="C64" s="12"/>
      <c r="D64" s="8"/>
      <c r="E64" s="11"/>
      <c r="F64" s="8"/>
      <c r="G64" s="5"/>
      <c r="H64" s="5"/>
      <c r="I64" s="5"/>
      <c r="J64" s="229" t="s">
        <v>10</v>
      </c>
      <c r="K64" s="229"/>
      <c r="L64" s="229"/>
      <c r="M64" s="12"/>
      <c r="N64" s="12"/>
      <c r="O64" s="229" t="s">
        <v>9</v>
      </c>
      <c r="P64" s="229"/>
      <c r="Q64" s="229"/>
      <c r="R64" s="74"/>
      <c r="S64" s="74"/>
      <c r="T64" s="227"/>
      <c r="U64" s="227"/>
      <c r="V64" s="227"/>
      <c r="W64" s="227"/>
      <c r="X64" s="227"/>
      <c r="Y64" s="227"/>
      <c r="Z64" s="227"/>
      <c r="AA64" s="227"/>
      <c r="AB64" s="228"/>
    </row>
    <row r="65" spans="1:28" ht="14.25">
      <c r="A65" s="10"/>
      <c r="B65" s="8"/>
      <c r="C65" s="12"/>
      <c r="D65" s="8"/>
      <c r="E65" s="11"/>
      <c r="F65" s="8"/>
      <c r="G65" s="5"/>
      <c r="H65" s="5"/>
      <c r="I65" s="5"/>
      <c r="J65" s="11"/>
      <c r="K65" s="8"/>
      <c r="L65" s="11"/>
      <c r="M65" s="67"/>
      <c r="N65" s="8"/>
      <c r="O65" s="12"/>
      <c r="P65" s="11"/>
      <c r="Q65" s="5"/>
      <c r="R65" s="5"/>
      <c r="S65" s="5"/>
      <c r="T65" s="5"/>
      <c r="U65" s="64"/>
      <c r="V65" s="63"/>
      <c r="W65" s="63"/>
      <c r="X65" s="63"/>
      <c r="Y65" s="63"/>
      <c r="Z65" s="63"/>
      <c r="AA65" s="63"/>
      <c r="AB65" s="13"/>
    </row>
    <row r="66" spans="1:28" ht="14.25">
      <c r="A66" s="10"/>
      <c r="B66" s="8"/>
      <c r="C66" s="12"/>
      <c r="D66" s="8"/>
      <c r="E66" s="11"/>
      <c r="F66" s="8"/>
      <c r="G66" s="5"/>
      <c r="H66" s="5"/>
      <c r="I66" s="5"/>
      <c r="J66" s="11"/>
      <c r="K66" s="8"/>
      <c r="L66" s="11"/>
      <c r="M66" s="8"/>
      <c r="N66" s="8"/>
      <c r="O66" s="12"/>
      <c r="P66" s="11"/>
      <c r="Q66" s="11"/>
      <c r="R66" s="11"/>
      <c r="S66" s="11"/>
      <c r="T66" s="11"/>
      <c r="U66" s="65"/>
      <c r="V66" s="66"/>
      <c r="W66" s="66"/>
      <c r="X66" s="66"/>
      <c r="Y66" s="66"/>
      <c r="Z66" s="66"/>
      <c r="AA66" s="66"/>
      <c r="AB66" s="68"/>
    </row>
    <row r="67" spans="1:28" ht="12.75">
      <c r="A67" s="10"/>
      <c r="B67" s="8"/>
      <c r="C67" s="11"/>
      <c r="D67" s="8"/>
      <c r="E67" s="11"/>
      <c r="F67" s="8"/>
      <c r="G67" s="5"/>
      <c r="H67" s="5"/>
      <c r="I67" s="5"/>
      <c r="J67" s="11"/>
      <c r="K67" s="8"/>
      <c r="L67" s="11"/>
      <c r="M67" s="8"/>
      <c r="N67" s="8"/>
      <c r="O67" s="11"/>
      <c r="P67" s="11"/>
      <c r="Q67" s="11"/>
      <c r="R67" s="11"/>
      <c r="S67" s="11"/>
      <c r="T67" s="11"/>
      <c r="U67" s="11"/>
      <c r="V67" s="63"/>
      <c r="W67" s="63"/>
      <c r="X67" s="63"/>
      <c r="Y67" s="63"/>
      <c r="Z67" s="63"/>
      <c r="AA67" s="63"/>
      <c r="AB67" s="14"/>
    </row>
    <row r="68" spans="1:28" ht="14.25" customHeight="1" thickBot="1">
      <c r="A68" s="10"/>
      <c r="B68" s="8"/>
      <c r="C68" s="12"/>
      <c r="D68" s="8"/>
      <c r="E68" s="11"/>
      <c r="F68" s="8"/>
      <c r="G68" s="5"/>
      <c r="H68" s="5"/>
      <c r="I68" s="5"/>
      <c r="J68" s="22"/>
      <c r="K68" s="22"/>
      <c r="L68" s="16"/>
      <c r="M68" s="8"/>
      <c r="N68" s="8"/>
      <c r="O68" s="22"/>
      <c r="P68" s="22"/>
      <c r="Q68" s="11"/>
      <c r="R68" s="11"/>
      <c r="S68" s="11"/>
      <c r="T68" s="11"/>
      <c r="U68" s="11"/>
      <c r="V68" s="18"/>
      <c r="W68" s="18"/>
      <c r="X68" s="18"/>
      <c r="Y68" s="18"/>
      <c r="Z68" s="18"/>
      <c r="AA68" s="18"/>
      <c r="AB68" s="14"/>
    </row>
    <row r="69" spans="1:28" ht="25.5" customHeight="1">
      <c r="A69" s="10"/>
      <c r="B69" s="8"/>
      <c r="C69" s="15"/>
      <c r="D69" s="8"/>
      <c r="E69" s="11"/>
      <c r="F69" s="8"/>
      <c r="G69" s="5"/>
      <c r="H69" s="5"/>
      <c r="I69" s="5"/>
      <c r="J69" s="210" t="s">
        <v>153</v>
      </c>
      <c r="K69" s="210"/>
      <c r="L69" s="210"/>
      <c r="M69" s="21"/>
      <c r="N69" s="21"/>
      <c r="O69" s="210" t="s">
        <v>253</v>
      </c>
      <c r="P69" s="210"/>
      <c r="Q69" s="210"/>
      <c r="R69" s="75"/>
      <c r="S69" s="75"/>
      <c r="T69" s="11"/>
      <c r="U69" s="11"/>
      <c r="V69" s="63"/>
      <c r="W69" s="63"/>
      <c r="X69" s="63"/>
      <c r="Y69" s="63"/>
      <c r="Z69" s="63"/>
      <c r="AA69" s="63"/>
      <c r="AB69" s="14"/>
    </row>
    <row r="70" spans="1:28" ht="15">
      <c r="A70" s="10"/>
      <c r="B70" s="8"/>
      <c r="C70" s="15"/>
      <c r="D70" s="8"/>
      <c r="E70" s="11"/>
      <c r="F70" s="8"/>
      <c r="G70" s="5"/>
      <c r="H70" s="5"/>
      <c r="I70" s="5"/>
      <c r="J70" s="11" t="s">
        <v>11</v>
      </c>
      <c r="K70" s="8"/>
      <c r="L70" s="20"/>
      <c r="M70" s="21"/>
      <c r="N70" s="21"/>
      <c r="O70" s="11" t="s">
        <v>254</v>
      </c>
      <c r="P70" s="8"/>
      <c r="Q70" s="11"/>
      <c r="R70" s="11"/>
      <c r="S70" s="11"/>
      <c r="T70" s="11"/>
      <c r="U70" s="11"/>
      <c r="V70" s="18"/>
      <c r="W70" s="18"/>
      <c r="X70" s="18"/>
      <c r="Y70" s="18"/>
      <c r="Z70" s="18"/>
      <c r="AA70" s="18"/>
      <c r="AB70" s="14"/>
    </row>
    <row r="71" spans="1:28" ht="14.25">
      <c r="A71" s="10"/>
      <c r="B71" s="8"/>
      <c r="C71" s="11"/>
      <c r="D71" s="8"/>
      <c r="E71" s="11"/>
      <c r="F71" s="8"/>
      <c r="G71" s="11"/>
      <c r="H71" s="8"/>
      <c r="I71" s="11"/>
      <c r="J71" s="11"/>
      <c r="K71" s="8"/>
      <c r="L71" s="12"/>
      <c r="M71" s="8"/>
      <c r="N71" s="11"/>
      <c r="O71" s="11"/>
      <c r="P71" s="11"/>
      <c r="Q71" s="11"/>
      <c r="R71" s="11"/>
      <c r="S71" s="11"/>
      <c r="T71" s="11"/>
      <c r="U71" s="11"/>
      <c r="V71" s="18"/>
      <c r="W71" s="18"/>
      <c r="X71" s="18"/>
      <c r="Y71" s="18"/>
      <c r="Z71" s="18"/>
      <c r="AA71" s="18"/>
      <c r="AB71" s="14"/>
    </row>
    <row r="72" spans="1:28" ht="14.25">
      <c r="A72" s="10"/>
      <c r="B72" s="8"/>
      <c r="C72" s="11"/>
      <c r="D72" s="8"/>
      <c r="E72" s="11"/>
      <c r="F72" s="8"/>
      <c r="G72" s="11"/>
      <c r="H72" s="8"/>
      <c r="I72" s="11"/>
      <c r="J72" s="11"/>
      <c r="K72" s="8"/>
      <c r="L72" s="12"/>
      <c r="M72" s="8"/>
      <c r="N72" s="11"/>
      <c r="O72" s="11"/>
      <c r="P72" s="11"/>
      <c r="Q72" s="11"/>
      <c r="R72" s="11"/>
      <c r="S72" s="11"/>
      <c r="T72" s="11"/>
      <c r="U72" s="11"/>
      <c r="V72" s="18"/>
      <c r="W72" s="18"/>
      <c r="X72" s="18"/>
      <c r="Y72" s="18"/>
      <c r="Z72" s="18"/>
      <c r="AA72" s="18"/>
      <c r="AB72" s="14"/>
    </row>
    <row r="73" spans="1:28" ht="66" customHeight="1" thickBot="1">
      <c r="A73" s="224" t="s">
        <v>13</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6"/>
    </row>
  </sheetData>
  <sheetProtection/>
  <protectedRanges>
    <protectedRange sqref="T12:T59" name="Rango2"/>
    <protectedRange sqref="L12:L59" name="Rango1"/>
  </protectedRanges>
  <mergeCells count="231">
    <mergeCell ref="A53:A55"/>
    <mergeCell ref="G53:G55"/>
    <mergeCell ref="F53:F55"/>
    <mergeCell ref="E53:E55"/>
    <mergeCell ref="D53:D55"/>
    <mergeCell ref="C53:C55"/>
    <mergeCell ref="B53:B55"/>
    <mergeCell ref="F31:F32"/>
    <mergeCell ref="E31:E32"/>
    <mergeCell ref="D31:D32"/>
    <mergeCell ref="C31:C32"/>
    <mergeCell ref="B31:B32"/>
    <mergeCell ref="A31:A32"/>
    <mergeCell ref="U56:U59"/>
    <mergeCell ref="N53:N55"/>
    <mergeCell ref="K31:K32"/>
    <mergeCell ref="J31:J32"/>
    <mergeCell ref="I31:I32"/>
    <mergeCell ref="K53:K55"/>
    <mergeCell ref="J53:J55"/>
    <mergeCell ref="I53:I55"/>
    <mergeCell ref="U46:U49"/>
    <mergeCell ref="U50:U52"/>
    <mergeCell ref="X53:X55"/>
    <mergeCell ref="Y53:Y55"/>
    <mergeCell ref="Z53:Z55"/>
    <mergeCell ref="AB53:AB55"/>
    <mergeCell ref="H31:H32"/>
    <mergeCell ref="H53:H55"/>
    <mergeCell ref="Z40:Z41"/>
    <mergeCell ref="T42:T45"/>
    <mergeCell ref="U42:U45"/>
    <mergeCell ref="L53:L55"/>
    <mergeCell ref="X15:X25"/>
    <mergeCell ref="X26:X32"/>
    <mergeCell ref="X33:X35"/>
    <mergeCell ref="X37:X39"/>
    <mergeCell ref="X40:X41"/>
    <mergeCell ref="X42:X45"/>
    <mergeCell ref="Y56:Y59"/>
    <mergeCell ref="Z56:Z59"/>
    <mergeCell ref="Y42:Y45"/>
    <mergeCell ref="Z42:Z45"/>
    <mergeCell ref="Y46:Y49"/>
    <mergeCell ref="Z46:Z49"/>
    <mergeCell ref="Y50:Y52"/>
    <mergeCell ref="Z50:Z52"/>
    <mergeCell ref="Z15:Z25"/>
    <mergeCell ref="Y26:Y32"/>
    <mergeCell ref="Z26:Z32"/>
    <mergeCell ref="X46:X49"/>
    <mergeCell ref="X50:X52"/>
    <mergeCell ref="Y33:Y35"/>
    <mergeCell ref="Z33:Z35"/>
    <mergeCell ref="Y37:Y39"/>
    <mergeCell ref="Z37:Z39"/>
    <mergeCell ref="Y40:Y41"/>
    <mergeCell ref="AB42:AB45"/>
    <mergeCell ref="U15:U25"/>
    <mergeCell ref="T37:T39"/>
    <mergeCell ref="AB37:AB39"/>
    <mergeCell ref="T40:T41"/>
    <mergeCell ref="U40:U41"/>
    <mergeCell ref="AB40:AB41"/>
    <mergeCell ref="W33:W35"/>
    <mergeCell ref="V33:V35"/>
    <mergeCell ref="V40:V41"/>
    <mergeCell ref="V46:V49"/>
    <mergeCell ref="W46:W49"/>
    <mergeCell ref="W50:W52"/>
    <mergeCell ref="W56:W59"/>
    <mergeCell ref="V50:V52"/>
    <mergeCell ref="V56:V59"/>
    <mergeCell ref="W53:W55"/>
    <mergeCell ref="U53:U55"/>
    <mergeCell ref="V53:V55"/>
    <mergeCell ref="V15:V25"/>
    <mergeCell ref="AB15:AB25"/>
    <mergeCell ref="AB26:AB32"/>
    <mergeCell ref="V42:V45"/>
    <mergeCell ref="U37:U39"/>
    <mergeCell ref="AB33:AB35"/>
    <mergeCell ref="V26:V32"/>
    <mergeCell ref="Y15:Y25"/>
    <mergeCell ref="T33:T35"/>
    <mergeCell ref="M15:M25"/>
    <mergeCell ref="T26:T32"/>
    <mergeCell ref="T15:T25"/>
    <mergeCell ref="A15:A18"/>
    <mergeCell ref="B15:B18"/>
    <mergeCell ref="C15:C18"/>
    <mergeCell ref="M33:M35"/>
    <mergeCell ref="N15:N25"/>
    <mergeCell ref="D15:D18"/>
    <mergeCell ref="E15:E18"/>
    <mergeCell ref="F15:F18"/>
    <mergeCell ref="M42:M45"/>
    <mergeCell ref="L37:L39"/>
    <mergeCell ref="L33:L35"/>
    <mergeCell ref="M40:M41"/>
    <mergeCell ref="H15:H18"/>
    <mergeCell ref="I15:I18"/>
    <mergeCell ref="J15:J18"/>
    <mergeCell ref="G31:G32"/>
    <mergeCell ref="N42:N45"/>
    <mergeCell ref="L42:L45"/>
    <mergeCell ref="N46:N49"/>
    <mergeCell ref="K15:K18"/>
    <mergeCell ref="V37:V39"/>
    <mergeCell ref="L26:L32"/>
    <mergeCell ref="M26:M32"/>
    <mergeCell ref="U33:U35"/>
    <mergeCell ref="U26:U32"/>
    <mergeCell ref="L40:L41"/>
    <mergeCell ref="E50:E52"/>
    <mergeCell ref="D50:D52"/>
    <mergeCell ref="L46:L49"/>
    <mergeCell ref="L50:L52"/>
    <mergeCell ref="K42:K45"/>
    <mergeCell ref="D42:D45"/>
    <mergeCell ref="E42:E45"/>
    <mergeCell ref="F42:F45"/>
    <mergeCell ref="I50:I52"/>
    <mergeCell ref="L8:N8"/>
    <mergeCell ref="N37:N39"/>
    <mergeCell ref="N40:N41"/>
    <mergeCell ref="A8:K8"/>
    <mergeCell ref="M37:M39"/>
    <mergeCell ref="B50:B52"/>
    <mergeCell ref="J50:J52"/>
    <mergeCell ref="K50:K52"/>
    <mergeCell ref="G42:G45"/>
    <mergeCell ref="H42:H45"/>
    <mergeCell ref="A50:A52"/>
    <mergeCell ref="N33:N35"/>
    <mergeCell ref="B42:B45"/>
    <mergeCell ref="C42:C45"/>
    <mergeCell ref="H50:H52"/>
    <mergeCell ref="C50:C52"/>
    <mergeCell ref="I42:I45"/>
    <mergeCell ref="J42:J45"/>
    <mergeCell ref="G50:G52"/>
    <mergeCell ref="F50:F52"/>
    <mergeCell ref="D9:F9"/>
    <mergeCell ref="L6:AB6"/>
    <mergeCell ref="A7:G7"/>
    <mergeCell ref="O8:Q8"/>
    <mergeCell ref="A73:AB73"/>
    <mergeCell ref="O69:Q69"/>
    <mergeCell ref="V60:V61"/>
    <mergeCell ref="T64:AB64"/>
    <mergeCell ref="O64:Q64"/>
    <mergeCell ref="J64:L64"/>
    <mergeCell ref="J69:L69"/>
    <mergeCell ref="I9:K9"/>
    <mergeCell ref="G56:G59"/>
    <mergeCell ref="H56:H59"/>
    <mergeCell ref="I56:I59"/>
    <mergeCell ref="J56:J59"/>
    <mergeCell ref="L15:L25"/>
    <mergeCell ref="G15:G18"/>
    <mergeCell ref="K56:K59"/>
    <mergeCell ref="L56:L59"/>
    <mergeCell ref="N26:N32"/>
    <mergeCell ref="A56:A59"/>
    <mergeCell ref="B56:B59"/>
    <mergeCell ref="C56:C59"/>
    <mergeCell ref="D56:D59"/>
    <mergeCell ref="E56:E59"/>
    <mergeCell ref="F56:F59"/>
    <mergeCell ref="M56:M59"/>
    <mergeCell ref="N56:N59"/>
    <mergeCell ref="A42:A45"/>
    <mergeCell ref="T46:T49"/>
    <mergeCell ref="M50:M52"/>
    <mergeCell ref="N50:N52"/>
    <mergeCell ref="T56:T59"/>
    <mergeCell ref="T50:T52"/>
    <mergeCell ref="M46:M49"/>
    <mergeCell ref="M53:M55"/>
    <mergeCell ref="T53:T55"/>
    <mergeCell ref="C1:AA1"/>
    <mergeCell ref="C3:AA3"/>
    <mergeCell ref="C4:AA4"/>
    <mergeCell ref="A5:G5"/>
    <mergeCell ref="H5:M5"/>
    <mergeCell ref="N5:AB5"/>
    <mergeCell ref="A1:B4"/>
    <mergeCell ref="C2:AA2"/>
    <mergeCell ref="A6:J6"/>
    <mergeCell ref="R8:S8"/>
    <mergeCell ref="T8:X8"/>
    <mergeCell ref="Y8:Z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Q10:Q11"/>
    <mergeCell ref="R10:R11"/>
    <mergeCell ref="AA10:AA11"/>
    <mergeCell ref="AB10:AB11"/>
    <mergeCell ref="W15:W25"/>
    <mergeCell ref="W26:W32"/>
    <mergeCell ref="T10:T11"/>
    <mergeCell ref="U10:U11"/>
    <mergeCell ref="V10:V11"/>
    <mergeCell ref="W10:W11"/>
    <mergeCell ref="Y10:Y11"/>
    <mergeCell ref="Z10:Z11"/>
    <mergeCell ref="Y60:AB61"/>
    <mergeCell ref="W37:W39"/>
    <mergeCell ref="W40:W41"/>
    <mergeCell ref="W42:W45"/>
    <mergeCell ref="W60:W61"/>
    <mergeCell ref="X60:X61"/>
    <mergeCell ref="AB46:AB49"/>
    <mergeCell ref="AB50:AB52"/>
    <mergeCell ref="X56:X59"/>
    <mergeCell ref="AB56:AB59"/>
  </mergeCells>
  <conditionalFormatting sqref="S12">
    <cfRule type="colorScale" priority="21" dxfId="0">
      <colorScale>
        <cfvo type="percent" val="0"/>
        <cfvo type="percent" val="50"/>
        <cfvo type="percent" val="100"/>
        <color rgb="FFFF0000"/>
        <color rgb="FFFFFF00"/>
        <color rgb="FF92D050"/>
      </colorScale>
    </cfRule>
  </conditionalFormatting>
  <conditionalFormatting sqref="X12">
    <cfRule type="colorScale" priority="25" dxfId="0">
      <colorScale>
        <cfvo type="percent" val="0"/>
        <cfvo type="percent" val="50"/>
        <cfvo type="percent" val="100"/>
        <color rgb="FFFF0000"/>
        <color rgb="FFFFFF00"/>
        <color rgb="FF92D050"/>
      </colorScale>
    </cfRule>
  </conditionalFormatting>
  <conditionalFormatting sqref="S13:S59">
    <cfRule type="colorScale" priority="27" dxfId="0">
      <colorScale>
        <cfvo type="percent" val="0"/>
        <cfvo type="percent" val="50"/>
        <cfvo type="percent" val="100"/>
        <color rgb="FFFF0000"/>
        <color rgb="FFFFFF00"/>
        <color rgb="FF92D050"/>
      </colorScale>
    </cfRule>
  </conditionalFormatting>
  <conditionalFormatting sqref="X13:X15 X26 X33 X36:X37 X40 X42 X46 X50 X53 X60 X56:X57">
    <cfRule type="colorScale" priority="17" dxfId="0">
      <colorScale>
        <cfvo type="percent" val="0"/>
        <cfvo type="percent" val="50"/>
        <cfvo type="percent" val="100"/>
        <color rgb="FFFF0000"/>
        <color rgb="FFFFFF00"/>
        <color rgb="FF92D050"/>
      </colorScale>
    </cfRule>
  </conditionalFormatting>
  <conditionalFormatting sqref="X12:X15 X26 X33 X36:X37 X40 X42 X46 X50 X53 X60:X61 X56:X57">
    <cfRule type="colorScale" priority="16" dxfId="0">
      <colorScale>
        <cfvo type="percent" val="0"/>
        <cfvo type="percent" val="50"/>
        <cfvo type="percent" val="100"/>
        <color rgb="FFFF0000"/>
        <color rgb="FFFFFF00"/>
        <color rgb="FF92D050"/>
      </colorScale>
    </cfRule>
  </conditionalFormatting>
  <conditionalFormatting sqref="S12:S63">
    <cfRule type="colorScale" priority="2" dxfId="0">
      <colorScale>
        <cfvo type="percent" val="50"/>
        <cfvo type="percent" val="75"/>
        <cfvo type="percent" val="100"/>
        <color rgb="FFFF0000"/>
        <color rgb="FFFFFF00"/>
        <color rgb="FF92D050"/>
      </colorScale>
    </cfRule>
    <cfRule type="colorScale" priority="3" dxfId="0">
      <colorScale>
        <cfvo type="percent" val="50"/>
        <cfvo type="percent" val="75"/>
        <cfvo type="percent" val="100"/>
        <color rgb="FFFF0000"/>
        <color rgb="FFFFC000"/>
        <color rgb="FF00B050"/>
      </colorScale>
    </cfRule>
    <cfRule type="colorScale" priority="5" dxfId="0">
      <colorScale>
        <cfvo type="percentile" val="50"/>
        <cfvo type="percentile" val="50"/>
        <cfvo type="percentile" val="100"/>
        <color rgb="FFFF0000"/>
        <color rgb="FFFFC000"/>
        <color rgb="FF00B050"/>
      </colorScale>
    </cfRule>
    <cfRule type="colorScale" priority="7" dxfId="0">
      <colorScale>
        <cfvo type="percent" val="25"/>
        <cfvo type="percent" val="50"/>
        <cfvo type="percent" val="100"/>
        <color rgb="FFFF0000"/>
        <color rgb="FFFFFF00"/>
        <color rgb="FF92D050"/>
      </colorScale>
    </cfRule>
    <cfRule type="colorScale" priority="12" dxfId="0">
      <colorScale>
        <cfvo type="percent" val="25"/>
        <cfvo type="percent" val="50"/>
        <cfvo type="percent" val="100"/>
        <color rgb="FFFF0000"/>
        <color rgb="FFFFFF00"/>
        <color rgb="FF92D050"/>
      </colorScale>
    </cfRule>
    <cfRule type="colorScale" priority="13" dxfId="0">
      <colorScale>
        <cfvo type="percent" val="25"/>
        <cfvo type="percent" val="50"/>
        <cfvo type="percent" val="100"/>
        <color rgb="FFF8696B"/>
        <color rgb="FFFCFCFF"/>
        <color rgb="FF63BE7B"/>
      </colorScale>
    </cfRule>
    <cfRule type="colorScale" priority="15" dxfId="0">
      <colorScale>
        <cfvo type="percent" val="25"/>
        <cfvo type="percent" val="50"/>
        <cfvo type="percent" val="100"/>
        <color rgb="FFFF0000"/>
        <color rgb="FFFFFF00"/>
        <color rgb="FF92D050"/>
      </colorScale>
    </cfRule>
  </conditionalFormatting>
  <conditionalFormatting sqref="X62:X63">
    <cfRule type="colorScale" priority="9" dxfId="0">
      <colorScale>
        <cfvo type="percent" val="25"/>
        <cfvo type="percent" val="50"/>
        <cfvo type="percent" val="100"/>
        <color rgb="FFFF0000"/>
        <color rgb="FFFFFF00"/>
        <color rgb="FF92D050"/>
      </colorScale>
    </cfRule>
    <cfRule type="colorScale" priority="10" dxfId="0">
      <colorScale>
        <cfvo type="percent" val="25"/>
        <cfvo type="percent" val="50"/>
        <cfvo type="percent" val="100"/>
        <color rgb="FFF8696B"/>
        <color rgb="FFFCFCFF"/>
        <color rgb="FF63BE7B"/>
      </colorScale>
    </cfRule>
    <cfRule type="colorScale" priority="11" dxfId="0">
      <colorScale>
        <cfvo type="percent" val="25"/>
        <cfvo type="percent" val="50"/>
        <cfvo type="percent" val="100"/>
        <color rgb="FFFF0000"/>
        <color rgb="FFFFFF00"/>
        <color rgb="FF92D050"/>
      </colorScale>
    </cfRule>
  </conditionalFormatting>
  <conditionalFormatting sqref="X12:X63">
    <cfRule type="colorScale" priority="1" dxfId="0">
      <colorScale>
        <cfvo type="percent" val="50"/>
        <cfvo type="percent" val="75"/>
        <cfvo type="percent" val="100"/>
        <color rgb="FFFF0000"/>
        <color rgb="FFFFFF00"/>
        <color rgb="FF92D050"/>
      </colorScale>
    </cfRule>
    <cfRule type="colorScale" priority="4" dxfId="0">
      <colorScale>
        <cfvo type="percentile" val="50"/>
        <cfvo type="percentile" val="75"/>
        <cfvo type="percentile" val="100"/>
        <color rgb="FFFF0000"/>
        <color rgb="FFFFC000"/>
        <color rgb="FF00B050"/>
      </colorScale>
    </cfRule>
    <cfRule type="colorScale" priority="8" dxfId="0">
      <colorScale>
        <cfvo type="percent" val="25"/>
        <cfvo type="percent" val="50"/>
        <cfvo type="percent" val="100"/>
        <color rgb="FFFF0000"/>
        <color rgb="FFFFFF00"/>
        <color rgb="FF92D050"/>
      </colorScale>
    </cfRule>
  </conditionalFormatting>
  <conditionalFormatting sqref="S12:S59">
    <cfRule type="colorScale" priority="6" dxfId="0">
      <colorScale>
        <cfvo type="percent" val="25"/>
        <cfvo type="percent" val="50"/>
        <cfvo type="percent" val="100"/>
        <color rgb="FFFF0000"/>
        <color rgb="FFFFFF00"/>
        <color rgb="FF63BE7B"/>
      </colorScale>
    </cfRule>
  </conditionalFormatting>
  <printOptions horizontalCentered="1"/>
  <pageMargins left="1.1023622047244095" right="0.1968503937007874" top="0.1968503937007874" bottom="0.1968503937007874" header="0.2755905511811024" footer="0.11811023622047245"/>
  <pageSetup fitToHeight="2" fitToWidth="1" horizontalDpi="600" verticalDpi="600" orientation="landscape" paperSize="5" scale="18" r:id="rId2"/>
  <ignoredErrors>
    <ignoredError sqref="C19 C23:C24 C21:C22" twoDigitTextYear="1"/>
  </ignoredErrors>
  <drawing r:id="rId1"/>
</worksheet>
</file>

<file path=xl/worksheets/sheet2.xml><?xml version="1.0" encoding="utf-8"?>
<worksheet xmlns="http://schemas.openxmlformats.org/spreadsheetml/2006/main" xmlns:r="http://schemas.openxmlformats.org/officeDocument/2006/relationships">
  <dimension ref="A1:L72"/>
  <sheetViews>
    <sheetView zoomScale="53" zoomScaleNormal="53" zoomScalePageLayoutView="0" workbookViewId="0" topLeftCell="A1">
      <selection activeCell="I61" sqref="I61"/>
    </sheetView>
  </sheetViews>
  <sheetFormatPr defaultColWidth="11.421875" defaultRowHeight="12.75"/>
  <cols>
    <col min="1" max="1" width="33.00390625" style="0" customWidth="1"/>
    <col min="2" max="2" width="36.00390625" style="0" customWidth="1"/>
    <col min="3" max="3" width="31.00390625" style="0" customWidth="1"/>
    <col min="4" max="4" width="32.421875" style="0" customWidth="1"/>
    <col min="5" max="5" width="34.8515625" style="0" customWidth="1"/>
    <col min="6" max="6" width="34.140625" style="0" customWidth="1"/>
    <col min="7" max="7" width="34.421875" style="0" customWidth="1"/>
    <col min="8" max="8" width="32.7109375" style="0" customWidth="1"/>
    <col min="9" max="9" width="27.421875" style="0" customWidth="1"/>
    <col min="10" max="10" width="26.8515625" style="0" customWidth="1"/>
    <col min="11" max="11" width="26.421875" style="0" customWidth="1"/>
    <col min="12" max="12" width="31.57421875" style="0" customWidth="1"/>
  </cols>
  <sheetData>
    <row r="1" spans="1:12" ht="65.25" customHeight="1" thickBot="1">
      <c r="A1" s="292" t="s">
        <v>6</v>
      </c>
      <c r="B1" s="292" t="s">
        <v>7</v>
      </c>
      <c r="C1" s="292" t="s">
        <v>31</v>
      </c>
      <c r="D1" s="292" t="s">
        <v>30</v>
      </c>
      <c r="E1" s="292" t="s">
        <v>29</v>
      </c>
      <c r="F1" s="290" t="s">
        <v>208</v>
      </c>
      <c r="G1" s="117" t="s">
        <v>269</v>
      </c>
      <c r="H1" s="288" t="s">
        <v>8</v>
      </c>
      <c r="I1" s="288" t="s">
        <v>1</v>
      </c>
      <c r="J1" s="288" t="s">
        <v>209</v>
      </c>
      <c r="K1" s="290" t="s">
        <v>210</v>
      </c>
      <c r="L1" s="118" t="s">
        <v>270</v>
      </c>
    </row>
    <row r="2" spans="1:12" ht="54" customHeight="1" thickBot="1">
      <c r="A2" s="293"/>
      <c r="B2" s="293"/>
      <c r="C2" s="293"/>
      <c r="D2" s="293"/>
      <c r="E2" s="293"/>
      <c r="F2" s="291"/>
      <c r="G2" s="119" t="s">
        <v>214</v>
      </c>
      <c r="H2" s="289"/>
      <c r="I2" s="289"/>
      <c r="J2" s="289"/>
      <c r="K2" s="291"/>
      <c r="L2" s="120" t="s">
        <v>215</v>
      </c>
    </row>
    <row r="3" spans="1:12" ht="61.5" customHeight="1">
      <c r="A3" s="121" t="s">
        <v>129</v>
      </c>
      <c r="B3" s="122" t="s">
        <v>271</v>
      </c>
      <c r="C3" s="122" t="s">
        <v>222</v>
      </c>
      <c r="D3" s="122">
        <v>0</v>
      </c>
      <c r="E3" s="122">
        <v>1</v>
      </c>
      <c r="F3" s="122">
        <v>0.2</v>
      </c>
      <c r="G3" s="123">
        <f>F3/E3</f>
        <v>0.2</v>
      </c>
      <c r="H3" s="122"/>
      <c r="I3" s="122" t="s">
        <v>142</v>
      </c>
      <c r="J3" s="124">
        <v>0</v>
      </c>
      <c r="K3" s="124">
        <v>0</v>
      </c>
      <c r="L3" s="123">
        <v>0</v>
      </c>
    </row>
    <row r="4" spans="1:12" ht="82.5" customHeight="1">
      <c r="A4" s="125" t="s">
        <v>130</v>
      </c>
      <c r="B4" s="126" t="s">
        <v>170</v>
      </c>
      <c r="C4" s="126" t="s">
        <v>167</v>
      </c>
      <c r="D4" s="126">
        <v>0</v>
      </c>
      <c r="E4" s="126">
        <v>2</v>
      </c>
      <c r="F4" s="126">
        <v>2</v>
      </c>
      <c r="G4" s="127">
        <f aca="true" t="shared" si="0" ref="G4:G49">F4/E4</f>
        <v>1</v>
      </c>
      <c r="H4" s="126" t="s">
        <v>235</v>
      </c>
      <c r="I4" s="126" t="s">
        <v>144</v>
      </c>
      <c r="J4" s="128">
        <v>80000000</v>
      </c>
      <c r="K4" s="128">
        <v>0</v>
      </c>
      <c r="L4" s="127">
        <f>K4/J4</f>
        <v>0</v>
      </c>
    </row>
    <row r="5" spans="1:12" ht="72" customHeight="1">
      <c r="A5" s="125" t="s">
        <v>131</v>
      </c>
      <c r="B5" s="126" t="s">
        <v>145</v>
      </c>
      <c r="C5" s="126" t="s">
        <v>168</v>
      </c>
      <c r="D5" s="127">
        <v>1</v>
      </c>
      <c r="E5" s="127">
        <v>1</v>
      </c>
      <c r="F5" s="127">
        <v>1</v>
      </c>
      <c r="G5" s="127">
        <f t="shared" si="0"/>
        <v>1</v>
      </c>
      <c r="H5" s="128" t="s">
        <v>236</v>
      </c>
      <c r="I5" s="126" t="s">
        <v>144</v>
      </c>
      <c r="J5" s="128">
        <v>30000000</v>
      </c>
      <c r="K5" s="128">
        <v>27283333</v>
      </c>
      <c r="L5" s="127">
        <f>K5/J5</f>
        <v>0.9094444333333334</v>
      </c>
    </row>
    <row r="6" spans="1:12" ht="37.5" customHeight="1">
      <c r="A6" s="267" t="s">
        <v>166</v>
      </c>
      <c r="B6" s="269" t="s">
        <v>171</v>
      </c>
      <c r="C6" s="126" t="s">
        <v>172</v>
      </c>
      <c r="D6" s="126">
        <v>0</v>
      </c>
      <c r="E6" s="126">
        <v>10</v>
      </c>
      <c r="F6" s="126">
        <v>8</v>
      </c>
      <c r="G6" s="127">
        <f t="shared" si="0"/>
        <v>0.8</v>
      </c>
      <c r="H6" s="269" t="s">
        <v>237</v>
      </c>
      <c r="I6" s="269" t="s">
        <v>238</v>
      </c>
      <c r="J6" s="285">
        <v>473650359</v>
      </c>
      <c r="K6" s="285">
        <v>327539159</v>
      </c>
      <c r="L6" s="277">
        <f>K6/J6</f>
        <v>0.6915209769744944</v>
      </c>
    </row>
    <row r="7" spans="1:12" ht="41.25" customHeight="1">
      <c r="A7" s="267"/>
      <c r="B7" s="269"/>
      <c r="C7" s="126" t="s">
        <v>173</v>
      </c>
      <c r="D7" s="126">
        <v>1</v>
      </c>
      <c r="E7" s="126">
        <v>1</v>
      </c>
      <c r="F7" s="126">
        <v>1</v>
      </c>
      <c r="G7" s="127">
        <f t="shared" si="0"/>
        <v>1</v>
      </c>
      <c r="H7" s="269"/>
      <c r="I7" s="269"/>
      <c r="J7" s="286"/>
      <c r="K7" s="286"/>
      <c r="L7" s="277"/>
    </row>
    <row r="8" spans="1:12" ht="34.5" customHeight="1">
      <c r="A8" s="267"/>
      <c r="B8" s="269"/>
      <c r="C8" s="126" t="s">
        <v>162</v>
      </c>
      <c r="D8" s="126">
        <v>1</v>
      </c>
      <c r="E8" s="126">
        <v>1</v>
      </c>
      <c r="F8" s="126">
        <v>1</v>
      </c>
      <c r="G8" s="127">
        <f t="shared" si="0"/>
        <v>1</v>
      </c>
      <c r="H8" s="269"/>
      <c r="I8" s="269"/>
      <c r="J8" s="286"/>
      <c r="K8" s="286"/>
      <c r="L8" s="277"/>
    </row>
    <row r="9" spans="1:12" ht="48.75" customHeight="1">
      <c r="A9" s="267"/>
      <c r="B9" s="269"/>
      <c r="C9" s="126" t="s">
        <v>158</v>
      </c>
      <c r="D9" s="126">
        <v>10</v>
      </c>
      <c r="E9" s="126">
        <v>20</v>
      </c>
      <c r="F9" s="126">
        <v>20</v>
      </c>
      <c r="G9" s="127">
        <f t="shared" si="0"/>
        <v>1</v>
      </c>
      <c r="H9" s="269"/>
      <c r="I9" s="269"/>
      <c r="J9" s="286"/>
      <c r="K9" s="286"/>
      <c r="L9" s="277"/>
    </row>
    <row r="10" spans="1:12" ht="45.75" customHeight="1">
      <c r="A10" s="267"/>
      <c r="B10" s="269"/>
      <c r="C10" s="126" t="s">
        <v>163</v>
      </c>
      <c r="D10" s="126">
        <v>0</v>
      </c>
      <c r="E10" s="126">
        <v>1</v>
      </c>
      <c r="F10" s="126">
        <v>0.8</v>
      </c>
      <c r="G10" s="127">
        <f t="shared" si="0"/>
        <v>0.8</v>
      </c>
      <c r="H10" s="269"/>
      <c r="I10" s="269"/>
      <c r="J10" s="286"/>
      <c r="K10" s="286"/>
      <c r="L10" s="277"/>
    </row>
    <row r="11" spans="1:12" ht="55.5" customHeight="1">
      <c r="A11" s="267"/>
      <c r="B11" s="269"/>
      <c r="C11" s="126" t="s">
        <v>159</v>
      </c>
      <c r="D11" s="126">
        <v>0</v>
      </c>
      <c r="E11" s="126">
        <v>6</v>
      </c>
      <c r="F11" s="126">
        <v>6</v>
      </c>
      <c r="G11" s="127">
        <f t="shared" si="0"/>
        <v>1</v>
      </c>
      <c r="H11" s="269"/>
      <c r="I11" s="269"/>
      <c r="J11" s="286"/>
      <c r="K11" s="286"/>
      <c r="L11" s="277"/>
    </row>
    <row r="12" spans="1:12" ht="76.5" customHeight="1">
      <c r="A12" s="267"/>
      <c r="B12" s="269"/>
      <c r="C12" s="126" t="s">
        <v>174</v>
      </c>
      <c r="D12" s="126">
        <v>0</v>
      </c>
      <c r="E12" s="126">
        <v>1</v>
      </c>
      <c r="F12" s="126">
        <v>0</v>
      </c>
      <c r="G12" s="127">
        <f t="shared" si="0"/>
        <v>0</v>
      </c>
      <c r="H12" s="269"/>
      <c r="I12" s="269"/>
      <c r="J12" s="286"/>
      <c r="K12" s="286"/>
      <c r="L12" s="277"/>
    </row>
    <row r="13" spans="1:12" ht="34.5" customHeight="1">
      <c r="A13" s="267"/>
      <c r="B13" s="269"/>
      <c r="C13" s="126" t="s">
        <v>169</v>
      </c>
      <c r="D13" s="129">
        <v>12</v>
      </c>
      <c r="E13" s="129">
        <v>12</v>
      </c>
      <c r="F13" s="129">
        <v>9</v>
      </c>
      <c r="G13" s="127">
        <f>F13/E13</f>
        <v>0.75</v>
      </c>
      <c r="H13" s="269"/>
      <c r="I13" s="269"/>
      <c r="J13" s="286"/>
      <c r="K13" s="286"/>
      <c r="L13" s="277"/>
    </row>
    <row r="14" spans="1:12" ht="34.5" customHeight="1">
      <c r="A14" s="267"/>
      <c r="B14" s="269"/>
      <c r="C14" s="126" t="s">
        <v>160</v>
      </c>
      <c r="D14" s="126">
        <v>0</v>
      </c>
      <c r="E14" s="126">
        <v>4</v>
      </c>
      <c r="F14" s="126">
        <v>2</v>
      </c>
      <c r="G14" s="127">
        <f t="shared" si="0"/>
        <v>0.5</v>
      </c>
      <c r="H14" s="269"/>
      <c r="I14" s="269"/>
      <c r="J14" s="286"/>
      <c r="K14" s="286"/>
      <c r="L14" s="277"/>
    </row>
    <row r="15" spans="1:12" ht="69" customHeight="1">
      <c r="A15" s="267"/>
      <c r="B15" s="269"/>
      <c r="C15" s="126" t="s">
        <v>175</v>
      </c>
      <c r="D15" s="126">
        <v>4</v>
      </c>
      <c r="E15" s="126">
        <v>4</v>
      </c>
      <c r="F15" s="126">
        <v>2</v>
      </c>
      <c r="G15" s="127">
        <f t="shared" si="0"/>
        <v>0.5</v>
      </c>
      <c r="H15" s="269"/>
      <c r="I15" s="269"/>
      <c r="J15" s="286"/>
      <c r="K15" s="286"/>
      <c r="L15" s="277"/>
    </row>
    <row r="16" spans="1:12" ht="62.25" customHeight="1">
      <c r="A16" s="267"/>
      <c r="B16" s="269"/>
      <c r="C16" s="126" t="s">
        <v>161</v>
      </c>
      <c r="D16" s="126">
        <v>0</v>
      </c>
      <c r="E16" s="126">
        <v>3</v>
      </c>
      <c r="F16" s="126">
        <v>2</v>
      </c>
      <c r="G16" s="127">
        <f t="shared" si="0"/>
        <v>0.6666666666666666</v>
      </c>
      <c r="H16" s="269"/>
      <c r="I16" s="269"/>
      <c r="J16" s="287"/>
      <c r="K16" s="287"/>
      <c r="L16" s="277"/>
    </row>
    <row r="17" spans="1:12" ht="12.75">
      <c r="A17" s="267" t="s">
        <v>132</v>
      </c>
      <c r="B17" s="269" t="s">
        <v>149</v>
      </c>
      <c r="C17" s="126" t="s">
        <v>223</v>
      </c>
      <c r="D17" s="126">
        <v>0</v>
      </c>
      <c r="E17" s="126">
        <v>1</v>
      </c>
      <c r="F17" s="126">
        <v>0.2</v>
      </c>
      <c r="G17" s="127">
        <f t="shared" si="0"/>
        <v>0.2</v>
      </c>
      <c r="H17" s="284" t="s">
        <v>239</v>
      </c>
      <c r="I17" s="269" t="s">
        <v>144</v>
      </c>
      <c r="J17" s="285">
        <v>681927000</v>
      </c>
      <c r="K17" s="285">
        <v>143043834</v>
      </c>
      <c r="L17" s="277">
        <f>K17/J17</f>
        <v>0.20976414484248315</v>
      </c>
    </row>
    <row r="18" spans="1:12" ht="61.5" customHeight="1">
      <c r="A18" s="267"/>
      <c r="B18" s="269"/>
      <c r="C18" s="126" t="s">
        <v>176</v>
      </c>
      <c r="D18" s="126">
        <v>1</v>
      </c>
      <c r="E18" s="126">
        <v>2</v>
      </c>
      <c r="F18" s="126">
        <v>1</v>
      </c>
      <c r="G18" s="127">
        <f t="shared" si="0"/>
        <v>0.5</v>
      </c>
      <c r="H18" s="284"/>
      <c r="I18" s="269"/>
      <c r="J18" s="286"/>
      <c r="K18" s="286"/>
      <c r="L18" s="277"/>
    </row>
    <row r="19" spans="1:12" ht="77.25" customHeight="1">
      <c r="A19" s="267"/>
      <c r="B19" s="269"/>
      <c r="C19" s="126" t="s">
        <v>150</v>
      </c>
      <c r="D19" s="126">
        <v>0</v>
      </c>
      <c r="E19" s="126">
        <v>1</v>
      </c>
      <c r="F19" s="126">
        <v>1</v>
      </c>
      <c r="G19" s="127">
        <f t="shared" si="0"/>
        <v>1</v>
      </c>
      <c r="H19" s="284"/>
      <c r="I19" s="269"/>
      <c r="J19" s="286"/>
      <c r="K19" s="286"/>
      <c r="L19" s="277"/>
    </row>
    <row r="20" spans="1:12" ht="66.75" customHeight="1">
      <c r="A20" s="267"/>
      <c r="B20" s="269"/>
      <c r="C20" s="126" t="s">
        <v>199</v>
      </c>
      <c r="D20" s="127">
        <v>1</v>
      </c>
      <c r="E20" s="127">
        <v>1</v>
      </c>
      <c r="F20" s="127">
        <v>1</v>
      </c>
      <c r="G20" s="127">
        <f t="shared" si="0"/>
        <v>1</v>
      </c>
      <c r="H20" s="284"/>
      <c r="I20" s="269"/>
      <c r="J20" s="286"/>
      <c r="K20" s="286"/>
      <c r="L20" s="277"/>
    </row>
    <row r="21" spans="1:12" ht="66" customHeight="1">
      <c r="A21" s="267"/>
      <c r="B21" s="269"/>
      <c r="C21" s="126" t="s">
        <v>177</v>
      </c>
      <c r="D21" s="126">
        <v>6250</v>
      </c>
      <c r="E21" s="126">
        <v>6250</v>
      </c>
      <c r="F21" s="126">
        <v>6250</v>
      </c>
      <c r="G21" s="127">
        <f t="shared" si="0"/>
        <v>1</v>
      </c>
      <c r="H21" s="284"/>
      <c r="I21" s="269"/>
      <c r="J21" s="286"/>
      <c r="K21" s="286"/>
      <c r="L21" s="277"/>
    </row>
    <row r="22" spans="1:12" ht="80.25" customHeight="1">
      <c r="A22" s="267"/>
      <c r="B22" s="269"/>
      <c r="C22" s="126" t="s">
        <v>178</v>
      </c>
      <c r="D22" s="126">
        <v>0</v>
      </c>
      <c r="E22" s="126">
        <v>1</v>
      </c>
      <c r="F22" s="126">
        <v>1</v>
      </c>
      <c r="G22" s="127">
        <f t="shared" si="0"/>
        <v>1</v>
      </c>
      <c r="H22" s="284"/>
      <c r="I22" s="269"/>
      <c r="J22" s="286"/>
      <c r="K22" s="286"/>
      <c r="L22" s="277"/>
    </row>
    <row r="23" spans="1:12" ht="62.25" customHeight="1">
      <c r="A23" s="267"/>
      <c r="B23" s="269"/>
      <c r="C23" s="126" t="s">
        <v>224</v>
      </c>
      <c r="D23" s="126">
        <v>0</v>
      </c>
      <c r="E23" s="126">
        <v>3</v>
      </c>
      <c r="F23" s="126">
        <v>3</v>
      </c>
      <c r="G23" s="127">
        <f t="shared" si="0"/>
        <v>1</v>
      </c>
      <c r="H23" s="284"/>
      <c r="I23" s="269"/>
      <c r="J23" s="287"/>
      <c r="K23" s="287"/>
      <c r="L23" s="277"/>
    </row>
    <row r="24" spans="1:12" ht="54" customHeight="1">
      <c r="A24" s="267" t="s">
        <v>133</v>
      </c>
      <c r="B24" s="269" t="s">
        <v>181</v>
      </c>
      <c r="C24" s="126" t="s">
        <v>179</v>
      </c>
      <c r="D24" s="126">
        <v>3</v>
      </c>
      <c r="E24" s="126">
        <v>3</v>
      </c>
      <c r="F24" s="126">
        <v>3</v>
      </c>
      <c r="G24" s="127">
        <f t="shared" si="0"/>
        <v>1</v>
      </c>
      <c r="H24" s="269" t="s">
        <v>240</v>
      </c>
      <c r="I24" s="269" t="s">
        <v>142</v>
      </c>
      <c r="J24" s="285">
        <v>6732206528</v>
      </c>
      <c r="K24" s="285">
        <v>3007869130.47</v>
      </c>
      <c r="L24" s="277">
        <f>K24/J24</f>
        <v>0.4467880059769313</v>
      </c>
    </row>
    <row r="25" spans="1:12" ht="79.5" customHeight="1">
      <c r="A25" s="267"/>
      <c r="B25" s="269"/>
      <c r="C25" s="126" t="s">
        <v>180</v>
      </c>
      <c r="D25" s="126">
        <v>2</v>
      </c>
      <c r="E25" s="126">
        <v>2</v>
      </c>
      <c r="F25" s="126">
        <v>0</v>
      </c>
      <c r="G25" s="127">
        <f t="shared" si="0"/>
        <v>0</v>
      </c>
      <c r="H25" s="269"/>
      <c r="I25" s="269"/>
      <c r="J25" s="286"/>
      <c r="K25" s="286"/>
      <c r="L25" s="277"/>
    </row>
    <row r="26" spans="1:12" ht="48.75" customHeight="1">
      <c r="A26" s="267"/>
      <c r="B26" s="269"/>
      <c r="C26" s="126" t="s">
        <v>182</v>
      </c>
      <c r="D26" s="126">
        <v>35</v>
      </c>
      <c r="E26" s="126">
        <v>35</v>
      </c>
      <c r="F26" s="126">
        <v>35</v>
      </c>
      <c r="G26" s="127">
        <f t="shared" si="0"/>
        <v>1</v>
      </c>
      <c r="H26" s="269"/>
      <c r="I26" s="269"/>
      <c r="J26" s="287"/>
      <c r="K26" s="287"/>
      <c r="L26" s="277"/>
    </row>
    <row r="27" spans="1:12" ht="76.5" customHeight="1">
      <c r="A27" s="125" t="s">
        <v>134</v>
      </c>
      <c r="B27" s="126" t="s">
        <v>184</v>
      </c>
      <c r="C27" s="126" t="s">
        <v>183</v>
      </c>
      <c r="D27" s="127">
        <v>1</v>
      </c>
      <c r="E27" s="127">
        <v>1</v>
      </c>
      <c r="F27" s="127">
        <v>0.75</v>
      </c>
      <c r="G27" s="127">
        <f t="shared" si="0"/>
        <v>0.75</v>
      </c>
      <c r="H27" s="128" t="s">
        <v>241</v>
      </c>
      <c r="I27" s="126" t="s">
        <v>144</v>
      </c>
      <c r="J27" s="128">
        <v>420000000</v>
      </c>
      <c r="K27" s="128">
        <v>326794266</v>
      </c>
      <c r="L27" s="127">
        <f>K27/J27</f>
        <v>0.7780815857142858</v>
      </c>
    </row>
    <row r="28" spans="1:12" ht="66" customHeight="1">
      <c r="A28" s="267" t="s">
        <v>135</v>
      </c>
      <c r="B28" s="269" t="s">
        <v>148</v>
      </c>
      <c r="C28" s="126" t="s">
        <v>185</v>
      </c>
      <c r="D28" s="126">
        <v>40</v>
      </c>
      <c r="E28" s="126">
        <v>40</v>
      </c>
      <c r="F28" s="126">
        <v>29</v>
      </c>
      <c r="G28" s="127">
        <f t="shared" si="0"/>
        <v>0.725</v>
      </c>
      <c r="H28" s="284" t="s">
        <v>242</v>
      </c>
      <c r="I28" s="269" t="s">
        <v>144</v>
      </c>
      <c r="J28" s="285">
        <v>385420500</v>
      </c>
      <c r="K28" s="285">
        <v>304509666</v>
      </c>
      <c r="L28" s="277">
        <f>K28/J28</f>
        <v>0.7900712753992069</v>
      </c>
    </row>
    <row r="29" spans="1:12" ht="66" customHeight="1">
      <c r="A29" s="267"/>
      <c r="B29" s="269"/>
      <c r="C29" s="126" t="s">
        <v>151</v>
      </c>
      <c r="D29" s="126">
        <v>30</v>
      </c>
      <c r="E29" s="126">
        <v>30</v>
      </c>
      <c r="F29" s="126">
        <v>14</v>
      </c>
      <c r="G29" s="127">
        <f t="shared" si="0"/>
        <v>0.4666666666666667</v>
      </c>
      <c r="H29" s="284"/>
      <c r="I29" s="269"/>
      <c r="J29" s="286"/>
      <c r="K29" s="286"/>
      <c r="L29" s="277"/>
    </row>
    <row r="30" spans="1:12" ht="96" customHeight="1">
      <c r="A30" s="267"/>
      <c r="B30" s="269"/>
      <c r="C30" s="126" t="s">
        <v>157</v>
      </c>
      <c r="D30" s="126">
        <v>29</v>
      </c>
      <c r="E30" s="126">
        <v>29</v>
      </c>
      <c r="F30" s="126">
        <v>14</v>
      </c>
      <c r="G30" s="127">
        <f t="shared" si="0"/>
        <v>0.4827586206896552</v>
      </c>
      <c r="H30" s="284"/>
      <c r="I30" s="269"/>
      <c r="J30" s="287"/>
      <c r="K30" s="287"/>
      <c r="L30" s="277"/>
    </row>
    <row r="31" spans="1:12" ht="79.5" customHeight="1">
      <c r="A31" s="267" t="s">
        <v>136</v>
      </c>
      <c r="B31" s="269" t="s">
        <v>186</v>
      </c>
      <c r="C31" s="126" t="s">
        <v>187</v>
      </c>
      <c r="D31" s="126">
        <v>1</v>
      </c>
      <c r="E31" s="126">
        <v>4</v>
      </c>
      <c r="F31" s="126">
        <v>4</v>
      </c>
      <c r="G31" s="127">
        <f t="shared" si="0"/>
        <v>1</v>
      </c>
      <c r="H31" s="284" t="s">
        <v>243</v>
      </c>
      <c r="I31" s="269" t="s">
        <v>144</v>
      </c>
      <c r="J31" s="285">
        <v>736336500</v>
      </c>
      <c r="K31" s="285">
        <v>588124565</v>
      </c>
      <c r="L31" s="277">
        <f>K31/J31</f>
        <v>0.7987171150689936</v>
      </c>
    </row>
    <row r="32" spans="1:12" ht="60" customHeight="1">
      <c r="A32" s="267"/>
      <c r="B32" s="269"/>
      <c r="C32" s="126" t="s">
        <v>188</v>
      </c>
      <c r="D32" s="126">
        <v>11</v>
      </c>
      <c r="E32" s="126">
        <v>11</v>
      </c>
      <c r="F32" s="126">
        <v>11</v>
      </c>
      <c r="G32" s="127">
        <f t="shared" si="0"/>
        <v>1</v>
      </c>
      <c r="H32" s="284"/>
      <c r="I32" s="269"/>
      <c r="J32" s="287"/>
      <c r="K32" s="287"/>
      <c r="L32" s="277"/>
    </row>
    <row r="33" spans="1:12" ht="58.5" customHeight="1">
      <c r="A33" s="267" t="s">
        <v>137</v>
      </c>
      <c r="B33" s="269" t="s">
        <v>147</v>
      </c>
      <c r="C33" s="126" t="s">
        <v>225</v>
      </c>
      <c r="D33" s="126">
        <v>0</v>
      </c>
      <c r="E33" s="126">
        <v>1</v>
      </c>
      <c r="F33" s="126">
        <v>0.75</v>
      </c>
      <c r="G33" s="127">
        <f t="shared" si="0"/>
        <v>0.75</v>
      </c>
      <c r="H33" s="284" t="s">
        <v>244</v>
      </c>
      <c r="I33" s="269" t="s">
        <v>144</v>
      </c>
      <c r="J33" s="285">
        <v>48000000</v>
      </c>
      <c r="K33" s="285">
        <v>30300000</v>
      </c>
      <c r="L33" s="277">
        <f>K33/J33</f>
        <v>0.63125</v>
      </c>
    </row>
    <row r="34" spans="1:12" ht="54" customHeight="1">
      <c r="A34" s="267"/>
      <c r="B34" s="269"/>
      <c r="C34" s="126" t="s">
        <v>189</v>
      </c>
      <c r="D34" s="126">
        <v>0</v>
      </c>
      <c r="E34" s="126">
        <v>3</v>
      </c>
      <c r="F34" s="126">
        <v>0</v>
      </c>
      <c r="G34" s="127">
        <f t="shared" si="0"/>
        <v>0</v>
      </c>
      <c r="H34" s="284"/>
      <c r="I34" s="269"/>
      <c r="J34" s="286"/>
      <c r="K34" s="286"/>
      <c r="L34" s="277"/>
    </row>
    <row r="35" spans="1:12" ht="45.75" customHeight="1">
      <c r="A35" s="267"/>
      <c r="B35" s="269"/>
      <c r="C35" s="126" t="s">
        <v>226</v>
      </c>
      <c r="D35" s="126">
        <v>0</v>
      </c>
      <c r="E35" s="126">
        <v>1</v>
      </c>
      <c r="F35" s="126">
        <v>0.3</v>
      </c>
      <c r="G35" s="127">
        <f t="shared" si="0"/>
        <v>0.3</v>
      </c>
      <c r="H35" s="284"/>
      <c r="I35" s="269"/>
      <c r="J35" s="286"/>
      <c r="K35" s="286"/>
      <c r="L35" s="277"/>
    </row>
    <row r="36" spans="1:12" ht="57" customHeight="1">
      <c r="A36" s="267"/>
      <c r="B36" s="269"/>
      <c r="C36" s="126" t="s">
        <v>190</v>
      </c>
      <c r="D36" s="126">
        <v>0</v>
      </c>
      <c r="E36" s="126">
        <v>2</v>
      </c>
      <c r="F36" s="126">
        <v>2</v>
      </c>
      <c r="G36" s="127">
        <f t="shared" si="0"/>
        <v>1</v>
      </c>
      <c r="H36" s="284"/>
      <c r="I36" s="269"/>
      <c r="J36" s="287"/>
      <c r="K36" s="287"/>
      <c r="L36" s="277"/>
    </row>
    <row r="37" spans="1:12" ht="79.5" customHeight="1">
      <c r="A37" s="267" t="s">
        <v>138</v>
      </c>
      <c r="B37" s="269" t="s">
        <v>146</v>
      </c>
      <c r="C37" s="126" t="s">
        <v>191</v>
      </c>
      <c r="D37" s="126">
        <v>0</v>
      </c>
      <c r="E37" s="127">
        <v>1</v>
      </c>
      <c r="F37" s="127">
        <v>1</v>
      </c>
      <c r="G37" s="127">
        <f t="shared" si="0"/>
        <v>1</v>
      </c>
      <c r="H37" s="284" t="s">
        <v>245</v>
      </c>
      <c r="I37" s="269" t="s">
        <v>152</v>
      </c>
      <c r="J37" s="285">
        <v>115740000</v>
      </c>
      <c r="K37" s="285">
        <v>57031866</v>
      </c>
      <c r="L37" s="277">
        <f>K37/J37</f>
        <v>0.4927584758942457</v>
      </c>
    </row>
    <row r="38" spans="1:12" ht="81" customHeight="1">
      <c r="A38" s="267"/>
      <c r="B38" s="269"/>
      <c r="C38" s="126" t="s">
        <v>192</v>
      </c>
      <c r="D38" s="126">
        <v>0</v>
      </c>
      <c r="E38" s="126">
        <v>6</v>
      </c>
      <c r="F38" s="126">
        <v>6</v>
      </c>
      <c r="G38" s="127">
        <f t="shared" si="0"/>
        <v>1</v>
      </c>
      <c r="H38" s="284"/>
      <c r="I38" s="269"/>
      <c r="J38" s="286"/>
      <c r="K38" s="286"/>
      <c r="L38" s="277"/>
    </row>
    <row r="39" spans="1:12" ht="60" customHeight="1">
      <c r="A39" s="267"/>
      <c r="B39" s="269"/>
      <c r="C39" s="126" t="s">
        <v>193</v>
      </c>
      <c r="D39" s="126">
        <v>2</v>
      </c>
      <c r="E39" s="126">
        <v>2</v>
      </c>
      <c r="F39" s="126">
        <v>2</v>
      </c>
      <c r="G39" s="127">
        <f t="shared" si="0"/>
        <v>1</v>
      </c>
      <c r="H39" s="284"/>
      <c r="I39" s="269"/>
      <c r="J39" s="286"/>
      <c r="K39" s="286"/>
      <c r="L39" s="277"/>
    </row>
    <row r="40" spans="1:12" ht="75" customHeight="1">
      <c r="A40" s="267"/>
      <c r="B40" s="269"/>
      <c r="C40" s="126" t="s">
        <v>227</v>
      </c>
      <c r="D40" s="126">
        <v>0</v>
      </c>
      <c r="E40" s="126">
        <v>1</v>
      </c>
      <c r="F40" s="126">
        <v>1</v>
      </c>
      <c r="G40" s="127">
        <f t="shared" si="0"/>
        <v>1</v>
      </c>
      <c r="H40" s="284"/>
      <c r="I40" s="269"/>
      <c r="J40" s="287"/>
      <c r="K40" s="287"/>
      <c r="L40" s="277"/>
    </row>
    <row r="41" spans="1:12" ht="67.5" customHeight="1">
      <c r="A41" s="267" t="s">
        <v>139</v>
      </c>
      <c r="B41" s="269" t="s">
        <v>195</v>
      </c>
      <c r="C41" s="126" t="s">
        <v>194</v>
      </c>
      <c r="D41" s="126">
        <v>200</v>
      </c>
      <c r="E41" s="126">
        <v>200</v>
      </c>
      <c r="F41" s="126">
        <v>120</v>
      </c>
      <c r="G41" s="127">
        <f t="shared" si="0"/>
        <v>0.6</v>
      </c>
      <c r="H41" s="269" t="s">
        <v>246</v>
      </c>
      <c r="I41" s="269" t="s">
        <v>144</v>
      </c>
      <c r="J41" s="274">
        <v>70415000</v>
      </c>
      <c r="K41" s="274">
        <v>68005733</v>
      </c>
      <c r="L41" s="277">
        <f>K41/J41</f>
        <v>0.9657847475679898</v>
      </c>
    </row>
    <row r="42" spans="1:12" ht="45" customHeight="1">
      <c r="A42" s="267"/>
      <c r="B42" s="269"/>
      <c r="C42" s="126" t="s">
        <v>196</v>
      </c>
      <c r="D42" s="126">
        <v>0</v>
      </c>
      <c r="E42" s="127">
        <v>0.8</v>
      </c>
      <c r="F42" s="127">
        <v>0.4</v>
      </c>
      <c r="G42" s="127">
        <f t="shared" si="0"/>
        <v>0.5</v>
      </c>
      <c r="H42" s="269"/>
      <c r="I42" s="269"/>
      <c r="J42" s="275"/>
      <c r="K42" s="275"/>
      <c r="L42" s="277"/>
    </row>
    <row r="43" spans="1:12" ht="84" customHeight="1">
      <c r="A43" s="267"/>
      <c r="B43" s="269"/>
      <c r="C43" s="126" t="s">
        <v>197</v>
      </c>
      <c r="D43" s="126">
        <v>0</v>
      </c>
      <c r="E43" s="129">
        <v>500</v>
      </c>
      <c r="F43" s="129">
        <v>285</v>
      </c>
      <c r="G43" s="127">
        <f t="shared" si="0"/>
        <v>0.57</v>
      </c>
      <c r="H43" s="269"/>
      <c r="I43" s="269"/>
      <c r="J43" s="283"/>
      <c r="K43" s="283"/>
      <c r="L43" s="277"/>
    </row>
    <row r="44" spans="1:12" ht="49.5" customHeight="1">
      <c r="A44" s="279" t="s">
        <v>140</v>
      </c>
      <c r="B44" s="271" t="s">
        <v>155</v>
      </c>
      <c r="C44" s="126" t="s">
        <v>198</v>
      </c>
      <c r="D44" s="126">
        <v>0</v>
      </c>
      <c r="E44" s="126">
        <v>1</v>
      </c>
      <c r="F44" s="126">
        <v>1</v>
      </c>
      <c r="G44" s="130">
        <f t="shared" si="0"/>
        <v>1</v>
      </c>
      <c r="H44" s="271" t="s">
        <v>247</v>
      </c>
      <c r="I44" s="271" t="s">
        <v>144</v>
      </c>
      <c r="J44" s="274">
        <v>340000000</v>
      </c>
      <c r="K44" s="274">
        <v>144500000</v>
      </c>
      <c r="L44" s="264">
        <f>K44/J44</f>
        <v>0.425</v>
      </c>
    </row>
    <row r="45" spans="1:12" ht="63.75" customHeight="1">
      <c r="A45" s="280"/>
      <c r="B45" s="272"/>
      <c r="C45" s="126" t="s">
        <v>228</v>
      </c>
      <c r="D45" s="126">
        <v>0</v>
      </c>
      <c r="E45" s="126">
        <v>1</v>
      </c>
      <c r="F45" s="126">
        <v>1</v>
      </c>
      <c r="G45" s="130">
        <f t="shared" si="0"/>
        <v>1</v>
      </c>
      <c r="H45" s="272"/>
      <c r="I45" s="272"/>
      <c r="J45" s="275"/>
      <c r="K45" s="275"/>
      <c r="L45" s="265"/>
    </row>
    <row r="46" spans="1:12" ht="78.75" customHeight="1">
      <c r="A46" s="281"/>
      <c r="B46" s="282"/>
      <c r="C46" s="126" t="s">
        <v>229</v>
      </c>
      <c r="D46" s="126">
        <v>0</v>
      </c>
      <c r="E46" s="126">
        <v>1</v>
      </c>
      <c r="F46" s="126">
        <v>1</v>
      </c>
      <c r="G46" s="130">
        <f t="shared" si="0"/>
        <v>1</v>
      </c>
      <c r="H46" s="282"/>
      <c r="I46" s="282"/>
      <c r="J46" s="283"/>
      <c r="K46" s="283"/>
      <c r="L46" s="266"/>
    </row>
    <row r="47" spans="1:12" ht="67.5" customHeight="1">
      <c r="A47" s="267" t="s">
        <v>230</v>
      </c>
      <c r="B47" s="269" t="s">
        <v>154</v>
      </c>
      <c r="C47" s="126" t="s">
        <v>231</v>
      </c>
      <c r="D47" s="126">
        <v>0</v>
      </c>
      <c r="E47" s="127">
        <v>1</v>
      </c>
      <c r="F47" s="132">
        <v>0.75</v>
      </c>
      <c r="G47" s="127">
        <f t="shared" si="0"/>
        <v>0.75</v>
      </c>
      <c r="H47" s="269" t="s">
        <v>248</v>
      </c>
      <c r="I47" s="271" t="s">
        <v>142</v>
      </c>
      <c r="J47" s="274">
        <v>7827030998</v>
      </c>
      <c r="K47" s="274">
        <v>1503751017.2</v>
      </c>
      <c r="L47" s="277">
        <f>K47/J47</f>
        <v>0.19212278801300847</v>
      </c>
    </row>
    <row r="48" spans="1:12" ht="97.5" customHeight="1">
      <c r="A48" s="267"/>
      <c r="B48" s="269"/>
      <c r="C48" s="126" t="s">
        <v>232</v>
      </c>
      <c r="D48" s="126">
        <v>1</v>
      </c>
      <c r="E48" s="129">
        <v>1</v>
      </c>
      <c r="F48" s="126">
        <v>1</v>
      </c>
      <c r="G48" s="127">
        <f t="shared" si="0"/>
        <v>1</v>
      </c>
      <c r="H48" s="269"/>
      <c r="I48" s="272"/>
      <c r="J48" s="275"/>
      <c r="K48" s="275"/>
      <c r="L48" s="277"/>
    </row>
    <row r="49" spans="1:12" ht="56.25" customHeight="1">
      <c r="A49" s="267"/>
      <c r="B49" s="269"/>
      <c r="C49" s="133" t="s">
        <v>233</v>
      </c>
      <c r="D49" s="132">
        <v>1</v>
      </c>
      <c r="E49" s="132">
        <v>1</v>
      </c>
      <c r="F49" s="132">
        <v>0.8</v>
      </c>
      <c r="G49" s="127">
        <f t="shared" si="0"/>
        <v>0.8</v>
      </c>
      <c r="H49" s="269"/>
      <c r="I49" s="272"/>
      <c r="J49" s="275"/>
      <c r="K49" s="275"/>
      <c r="L49" s="277"/>
    </row>
    <row r="50" spans="1:12" ht="87" customHeight="1" thickBot="1">
      <c r="A50" s="268"/>
      <c r="B50" s="270"/>
      <c r="C50" s="134" t="s">
        <v>234</v>
      </c>
      <c r="D50" s="135">
        <v>1</v>
      </c>
      <c r="E50" s="135">
        <v>1</v>
      </c>
      <c r="F50" s="135">
        <v>0</v>
      </c>
      <c r="G50" s="136">
        <f>F50/E50</f>
        <v>0</v>
      </c>
      <c r="H50" s="270"/>
      <c r="I50" s="273"/>
      <c r="J50" s="276"/>
      <c r="K50" s="276"/>
      <c r="L50" s="278"/>
    </row>
    <row r="55" ht="13.5" thickBot="1"/>
    <row r="56" spans="3:8" ht="25.5">
      <c r="C56" s="137" t="s">
        <v>129</v>
      </c>
      <c r="D56" s="138">
        <v>1</v>
      </c>
      <c r="E56" s="150">
        <f>G3</f>
        <v>0.2</v>
      </c>
      <c r="F56" s="124">
        <v>0</v>
      </c>
      <c r="G56" s="124">
        <v>0</v>
      </c>
      <c r="H56" s="139">
        <v>0</v>
      </c>
    </row>
    <row r="57" spans="3:8" ht="25.5">
      <c r="C57" s="140" t="s">
        <v>130</v>
      </c>
      <c r="D57" s="141">
        <v>1</v>
      </c>
      <c r="E57" s="151">
        <f>G4</f>
        <v>1</v>
      </c>
      <c r="F57" s="128">
        <v>80000000</v>
      </c>
      <c r="G57" s="128">
        <v>0</v>
      </c>
      <c r="H57" s="142">
        <f aca="true" t="shared" si="1" ref="H57:H70">G57/F57</f>
        <v>0</v>
      </c>
    </row>
    <row r="58" spans="3:8" ht="25.5">
      <c r="C58" s="140" t="s">
        <v>131</v>
      </c>
      <c r="D58" s="141">
        <v>1</v>
      </c>
      <c r="E58" s="151">
        <f>G5</f>
        <v>1</v>
      </c>
      <c r="F58" s="128">
        <v>30000000</v>
      </c>
      <c r="G58" s="128">
        <v>27283333</v>
      </c>
      <c r="H58" s="142">
        <f t="shared" si="1"/>
        <v>0.9094444333333334</v>
      </c>
    </row>
    <row r="59" spans="3:8" ht="38.25">
      <c r="C59" s="140" t="s">
        <v>166</v>
      </c>
      <c r="D59" s="141">
        <v>11</v>
      </c>
      <c r="E59" s="151">
        <v>0.73</v>
      </c>
      <c r="F59" s="128">
        <v>473650359</v>
      </c>
      <c r="G59" s="128">
        <v>327539159</v>
      </c>
      <c r="H59" s="142">
        <f t="shared" si="1"/>
        <v>0.6915209769744944</v>
      </c>
    </row>
    <row r="60" spans="3:8" ht="51">
      <c r="C60" s="140" t="s">
        <v>132</v>
      </c>
      <c r="D60" s="141">
        <v>7</v>
      </c>
      <c r="E60" s="151">
        <v>0.81</v>
      </c>
      <c r="F60" s="128">
        <v>681927000</v>
      </c>
      <c r="G60" s="128">
        <v>143043834</v>
      </c>
      <c r="H60" s="142">
        <f t="shared" si="1"/>
        <v>0.20976414484248315</v>
      </c>
    </row>
    <row r="61" spans="3:8" ht="38.25">
      <c r="C61" s="140" t="s">
        <v>133</v>
      </c>
      <c r="D61" s="141">
        <v>3</v>
      </c>
      <c r="E61" s="151">
        <v>0.67</v>
      </c>
      <c r="F61" s="128">
        <v>6732206528</v>
      </c>
      <c r="G61" s="128">
        <v>3007869130.47</v>
      </c>
      <c r="H61" s="142">
        <f t="shared" si="1"/>
        <v>0.4467880059769313</v>
      </c>
    </row>
    <row r="62" spans="3:8" ht="38.25">
      <c r="C62" s="140" t="s">
        <v>134</v>
      </c>
      <c r="D62" s="141">
        <v>1</v>
      </c>
      <c r="E62" s="151">
        <v>0.75</v>
      </c>
      <c r="F62" s="128">
        <v>420000000</v>
      </c>
      <c r="G62" s="128">
        <v>326794266</v>
      </c>
      <c r="H62" s="142">
        <f t="shared" si="1"/>
        <v>0.7780815857142858</v>
      </c>
    </row>
    <row r="63" spans="3:8" ht="38.25">
      <c r="C63" s="140" t="s">
        <v>135</v>
      </c>
      <c r="D63" s="141">
        <v>3</v>
      </c>
      <c r="E63" s="151">
        <v>0.56</v>
      </c>
      <c r="F63" s="128">
        <v>385420500</v>
      </c>
      <c r="G63" s="128">
        <v>304509666</v>
      </c>
      <c r="H63" s="142">
        <f t="shared" si="1"/>
        <v>0.7900712753992069</v>
      </c>
    </row>
    <row r="64" spans="3:8" ht="51">
      <c r="C64" s="140" t="s">
        <v>136</v>
      </c>
      <c r="D64" s="141">
        <v>2</v>
      </c>
      <c r="E64" s="151">
        <v>1</v>
      </c>
      <c r="F64" s="128">
        <v>736336500</v>
      </c>
      <c r="G64" s="128">
        <v>588124565</v>
      </c>
      <c r="H64" s="142">
        <f t="shared" si="1"/>
        <v>0.7987171150689936</v>
      </c>
    </row>
    <row r="65" spans="3:8" ht="38.25">
      <c r="C65" s="140" t="s">
        <v>137</v>
      </c>
      <c r="D65" s="141">
        <v>4</v>
      </c>
      <c r="E65" s="151">
        <v>0.51</v>
      </c>
      <c r="F65" s="128">
        <v>48000000</v>
      </c>
      <c r="G65" s="128">
        <v>30300000</v>
      </c>
      <c r="H65" s="142">
        <f t="shared" si="1"/>
        <v>0.63125</v>
      </c>
    </row>
    <row r="66" spans="3:8" ht="38.25">
      <c r="C66" s="140" t="s">
        <v>138</v>
      </c>
      <c r="D66" s="141">
        <v>4</v>
      </c>
      <c r="E66" s="151">
        <v>1</v>
      </c>
      <c r="F66" s="128">
        <v>115740000</v>
      </c>
      <c r="G66" s="128">
        <v>57031866</v>
      </c>
      <c r="H66" s="142">
        <f t="shared" si="1"/>
        <v>0.4927584758942457</v>
      </c>
    </row>
    <row r="67" spans="3:8" ht="51">
      <c r="C67" s="140" t="s">
        <v>139</v>
      </c>
      <c r="D67" s="141">
        <v>3</v>
      </c>
      <c r="E67" s="151">
        <v>0.56</v>
      </c>
      <c r="F67" s="131">
        <v>70415000</v>
      </c>
      <c r="G67" s="131">
        <v>68005733</v>
      </c>
      <c r="H67" s="142">
        <f t="shared" si="1"/>
        <v>0.9657847475679898</v>
      </c>
    </row>
    <row r="68" spans="3:8" ht="25.5">
      <c r="C68" s="140" t="s">
        <v>140</v>
      </c>
      <c r="D68" s="141">
        <v>3</v>
      </c>
      <c r="E68" s="151">
        <v>1</v>
      </c>
      <c r="F68" s="131">
        <v>340000000</v>
      </c>
      <c r="G68" s="131">
        <v>144500000</v>
      </c>
      <c r="H68" s="142">
        <f t="shared" si="1"/>
        <v>0.425</v>
      </c>
    </row>
    <row r="69" spans="3:8" ht="64.5" thickBot="1">
      <c r="C69" s="143" t="s">
        <v>230</v>
      </c>
      <c r="D69" s="144">
        <v>4</v>
      </c>
      <c r="E69" s="152">
        <v>0.64</v>
      </c>
      <c r="F69" s="128">
        <v>7827030998</v>
      </c>
      <c r="G69" s="128">
        <v>1503751017.2</v>
      </c>
      <c r="H69" s="145">
        <f t="shared" si="1"/>
        <v>0.19212278801300847</v>
      </c>
    </row>
    <row r="70" spans="3:8" ht="13.5" thickBot="1">
      <c r="C70" s="146"/>
      <c r="D70" s="147">
        <f>SUM(D56:D69)</f>
        <v>48</v>
      </c>
      <c r="E70" s="147"/>
      <c r="F70" s="148">
        <f>SUM(F56+F57+F58+F59+F60+F61+F62+F63+F64+F65+F66+F67+F68+F69)</f>
        <v>17940726885</v>
      </c>
      <c r="G70" s="148">
        <f>SUM(G56+G57+G58+G59+G60+G61+G62+G63+G64+G65+G66+G67+G68+G69)</f>
        <v>6528752569.669999</v>
      </c>
      <c r="H70" s="149">
        <f t="shared" si="1"/>
        <v>0.36390680330397324</v>
      </c>
    </row>
    <row r="71" ht="12.75" hidden="1">
      <c r="H71" s="153">
        <v>0</v>
      </c>
    </row>
    <row r="72" ht="12.75" hidden="1">
      <c r="H72" s="153">
        <v>1</v>
      </c>
    </row>
    <row r="73" ht="12.75" hidden="1"/>
  </sheetData>
  <sheetProtection/>
  <protectedRanges>
    <protectedRange sqref="H3:H50" name="Rango2"/>
  </protectedRanges>
  <autoFilter ref="A1:L50"/>
  <mergeCells count="80">
    <mergeCell ref="A1:A2"/>
    <mergeCell ref="B1:B2"/>
    <mergeCell ref="C1:C2"/>
    <mergeCell ref="D1:D2"/>
    <mergeCell ref="E1:E2"/>
    <mergeCell ref="F1:F2"/>
    <mergeCell ref="H1:H2"/>
    <mergeCell ref="I1:I2"/>
    <mergeCell ref="J1:J2"/>
    <mergeCell ref="K1:K2"/>
    <mergeCell ref="A6:A16"/>
    <mergeCell ref="B6:B16"/>
    <mergeCell ref="H6:H16"/>
    <mergeCell ref="I6:I16"/>
    <mergeCell ref="J6:J16"/>
    <mergeCell ref="K6:K16"/>
    <mergeCell ref="L6:L16"/>
    <mergeCell ref="A17:A23"/>
    <mergeCell ref="B17:B23"/>
    <mergeCell ref="H17:H23"/>
    <mergeCell ref="I17:I23"/>
    <mergeCell ref="J17:J23"/>
    <mergeCell ref="K17:K23"/>
    <mergeCell ref="L17:L23"/>
    <mergeCell ref="K28:K30"/>
    <mergeCell ref="L28:L30"/>
    <mergeCell ref="A24:A26"/>
    <mergeCell ref="B24:B26"/>
    <mergeCell ref="H24:H26"/>
    <mergeCell ref="I24:I26"/>
    <mergeCell ref="J24:J26"/>
    <mergeCell ref="K24:K26"/>
    <mergeCell ref="H31:H32"/>
    <mergeCell ref="I31:I32"/>
    <mergeCell ref="J31:J32"/>
    <mergeCell ref="K31:K32"/>
    <mergeCell ref="L24:L26"/>
    <mergeCell ref="A28:A30"/>
    <mergeCell ref="B28:B30"/>
    <mergeCell ref="H28:H30"/>
    <mergeCell ref="I28:I30"/>
    <mergeCell ref="J28:J30"/>
    <mergeCell ref="L31:L32"/>
    <mergeCell ref="A33:A36"/>
    <mergeCell ref="B33:B36"/>
    <mergeCell ref="H33:H36"/>
    <mergeCell ref="I33:I36"/>
    <mergeCell ref="J33:J36"/>
    <mergeCell ref="K33:K36"/>
    <mergeCell ref="L33:L36"/>
    <mergeCell ref="A31:A32"/>
    <mergeCell ref="B31:B32"/>
    <mergeCell ref="K41:K43"/>
    <mergeCell ref="L41:L43"/>
    <mergeCell ref="A37:A40"/>
    <mergeCell ref="B37:B40"/>
    <mergeCell ref="H37:H40"/>
    <mergeCell ref="I37:I40"/>
    <mergeCell ref="J37:J40"/>
    <mergeCell ref="K37:K40"/>
    <mergeCell ref="H44:H46"/>
    <mergeCell ref="I44:I46"/>
    <mergeCell ref="J44:J46"/>
    <mergeCell ref="K44:K46"/>
    <mergeCell ref="L37:L40"/>
    <mergeCell ref="A41:A43"/>
    <mergeCell ref="B41:B43"/>
    <mergeCell ref="H41:H43"/>
    <mergeCell ref="I41:I43"/>
    <mergeCell ref="J41:J43"/>
    <mergeCell ref="L44:L46"/>
    <mergeCell ref="A47:A50"/>
    <mergeCell ref="B47:B50"/>
    <mergeCell ref="H47:H50"/>
    <mergeCell ref="I47:I50"/>
    <mergeCell ref="J47:J50"/>
    <mergeCell ref="K47:K50"/>
    <mergeCell ref="L47:L50"/>
    <mergeCell ref="A44:A46"/>
    <mergeCell ref="B44:B46"/>
  </mergeCells>
  <conditionalFormatting sqref="G3">
    <cfRule type="colorScale" priority="23" dxfId="0">
      <colorScale>
        <cfvo type="percent" val="0"/>
        <cfvo type="percent" val="50"/>
        <cfvo type="percent" val="100"/>
        <color rgb="FFFF0000"/>
        <color rgb="FFFFFF00"/>
        <color rgb="FF92D050"/>
      </colorScale>
    </cfRule>
  </conditionalFormatting>
  <conditionalFormatting sqref="L3">
    <cfRule type="colorScale" priority="24" dxfId="0">
      <colorScale>
        <cfvo type="percent" val="0"/>
        <cfvo type="percent" val="50"/>
        <cfvo type="percent" val="100"/>
        <color rgb="FFFF0000"/>
        <color rgb="FFFFFF00"/>
        <color rgb="FF92D050"/>
      </colorScale>
    </cfRule>
  </conditionalFormatting>
  <conditionalFormatting sqref="G4:G50">
    <cfRule type="colorScale" priority="25" dxfId="0">
      <colorScale>
        <cfvo type="percent" val="0"/>
        <cfvo type="percent" val="50"/>
        <cfvo type="percent" val="100"/>
        <color rgb="FFFF0000"/>
        <color rgb="FFFFFF00"/>
        <color rgb="FF92D050"/>
      </colorScale>
    </cfRule>
  </conditionalFormatting>
  <conditionalFormatting sqref="L4:L6 L17 L24 L27:L28 L31 L33 L37 L41 L44 L47:L48">
    <cfRule type="colorScale" priority="22" dxfId="0">
      <colorScale>
        <cfvo type="percent" val="0"/>
        <cfvo type="percent" val="50"/>
        <cfvo type="percent" val="100"/>
        <color rgb="FFFF0000"/>
        <color rgb="FFFFFF00"/>
        <color rgb="FF92D050"/>
      </colorScale>
    </cfRule>
  </conditionalFormatting>
  <conditionalFormatting sqref="L3:L6 L17 L24 L27:L28 L31 L33 L37 L41 L44 L47:L48">
    <cfRule type="colorScale" priority="21" dxfId="0">
      <colorScale>
        <cfvo type="percent" val="0"/>
        <cfvo type="percent" val="50"/>
        <cfvo type="percent" val="100"/>
        <color rgb="FFFF0000"/>
        <color rgb="FFFFFF00"/>
        <color rgb="FF92D050"/>
      </colorScale>
    </cfRule>
  </conditionalFormatting>
  <conditionalFormatting sqref="G3:G50">
    <cfRule type="colorScale" priority="11" dxfId="0">
      <colorScale>
        <cfvo type="percent" val="50"/>
        <cfvo type="percent" val="75"/>
        <cfvo type="percent" val="100"/>
        <color rgb="FFFF0000"/>
        <color rgb="FFFFFF00"/>
        <color rgb="FF92D050"/>
      </colorScale>
    </cfRule>
    <cfRule type="colorScale" priority="12" dxfId="0">
      <colorScale>
        <cfvo type="percent" val="50"/>
        <cfvo type="percent" val="75"/>
        <cfvo type="percent" val="100"/>
        <color rgb="FFFF0000"/>
        <color rgb="FFFFC000"/>
        <color rgb="FF00B050"/>
      </colorScale>
    </cfRule>
    <cfRule type="colorScale" priority="14" dxfId="0">
      <colorScale>
        <cfvo type="percentile" val="50"/>
        <cfvo type="percentile" val="50"/>
        <cfvo type="percentile" val="100"/>
        <color rgb="FFFF0000"/>
        <color rgb="FFFFC000"/>
        <color rgb="FF00B050"/>
      </colorScale>
    </cfRule>
    <cfRule type="colorScale" priority="16" dxfId="0">
      <colorScale>
        <cfvo type="percent" val="25"/>
        <cfvo type="percent" val="50"/>
        <cfvo type="percent" val="100"/>
        <color rgb="FFFF0000"/>
        <color rgb="FFFFFF00"/>
        <color rgb="FF92D050"/>
      </colorScale>
    </cfRule>
    <cfRule type="colorScale" priority="18" dxfId="0">
      <colorScale>
        <cfvo type="percent" val="25"/>
        <cfvo type="percent" val="50"/>
        <cfvo type="percent" val="100"/>
        <color rgb="FFFF0000"/>
        <color rgb="FFFFFF00"/>
        <color rgb="FF92D050"/>
      </colorScale>
    </cfRule>
    <cfRule type="colorScale" priority="19" dxfId="0">
      <colorScale>
        <cfvo type="percent" val="25"/>
        <cfvo type="percent" val="50"/>
        <cfvo type="percent" val="100"/>
        <color rgb="FFF8696B"/>
        <color rgb="FFFCFCFF"/>
        <color rgb="FF63BE7B"/>
      </colorScale>
    </cfRule>
    <cfRule type="colorScale" priority="20" dxfId="0">
      <colorScale>
        <cfvo type="percent" val="25"/>
        <cfvo type="percent" val="50"/>
        <cfvo type="percent" val="100"/>
        <color rgb="FFFF0000"/>
        <color rgb="FFFFFF00"/>
        <color rgb="FF92D050"/>
      </colorScale>
    </cfRule>
  </conditionalFormatting>
  <conditionalFormatting sqref="L3:L50">
    <cfRule type="colorScale" priority="10" dxfId="0">
      <colorScale>
        <cfvo type="percent" val="50"/>
        <cfvo type="percent" val="75"/>
        <cfvo type="percent" val="100"/>
        <color rgb="FFFF0000"/>
        <color rgb="FFFFFF00"/>
        <color rgb="FF92D050"/>
      </colorScale>
    </cfRule>
    <cfRule type="colorScale" priority="13" dxfId="0">
      <colorScale>
        <cfvo type="percentile" val="50"/>
        <cfvo type="percentile" val="75"/>
        <cfvo type="percentile" val="100"/>
        <color rgb="FFFF0000"/>
        <color rgb="FFFFC000"/>
        <color rgb="FF00B050"/>
      </colorScale>
    </cfRule>
    <cfRule type="colorScale" priority="17" dxfId="0">
      <colorScale>
        <cfvo type="percent" val="25"/>
        <cfvo type="percent" val="50"/>
        <cfvo type="percent" val="100"/>
        <color rgb="FFFF0000"/>
        <color rgb="FFFFFF00"/>
        <color rgb="FF92D050"/>
      </colorScale>
    </cfRule>
  </conditionalFormatting>
  <conditionalFormatting sqref="G3:G50">
    <cfRule type="colorScale" priority="15" dxfId="0">
      <colorScale>
        <cfvo type="percent" val="25"/>
        <cfvo type="percent" val="50"/>
        <cfvo type="percent" val="100"/>
        <color rgb="FFFF0000"/>
        <color rgb="FFFFFF00"/>
        <color rgb="FF63BE7B"/>
      </colorScale>
    </cfRule>
  </conditionalFormatting>
  <conditionalFormatting sqref="H56">
    <cfRule type="colorScale" priority="4" dxfId="0">
      <colorScale>
        <cfvo type="percent" val="0"/>
        <cfvo type="percent" val="50"/>
        <cfvo type="percent" val="100"/>
        <color rgb="FFFF0000"/>
        <color rgb="FFFFFF00"/>
        <color rgb="FF92D050"/>
      </colorScale>
    </cfRule>
  </conditionalFormatting>
  <conditionalFormatting sqref="H57:H70">
    <cfRule type="colorScale" priority="3" dxfId="0">
      <colorScale>
        <cfvo type="percent" val="0"/>
        <cfvo type="percent" val="50"/>
        <cfvo type="percent" val="100"/>
        <color rgb="FFFF0000"/>
        <color rgb="FFFFFF00"/>
        <color rgb="FF92D050"/>
      </colorScale>
    </cfRule>
  </conditionalFormatting>
  <conditionalFormatting sqref="H56:H69">
    <cfRule type="colorScale" priority="5" dxfId="0">
      <colorScale>
        <cfvo type="percent" val="25"/>
        <cfvo type="percent" val="50"/>
        <cfvo type="percent" val="100"/>
        <color rgb="FFFF0000"/>
        <color rgb="FFFFEB84"/>
        <color rgb="FF63BE7B"/>
      </colorScale>
    </cfRule>
  </conditionalFormatting>
  <conditionalFormatting sqref="H56:H70">
    <cfRule type="colorScale" priority="6" dxfId="0">
      <colorScale>
        <cfvo type="percent" val="0"/>
        <cfvo type="percent" val="50"/>
        <cfvo type="percent" val="100"/>
        <color rgb="FFFF0000"/>
        <color rgb="FFFFFF00"/>
        <color rgb="FF92D050"/>
      </colorScale>
    </cfRule>
  </conditionalFormatting>
  <conditionalFormatting sqref="H56:H70">
    <cfRule type="colorScale" priority="7" dxfId="0">
      <colorScale>
        <cfvo type="percent" val="0"/>
        <cfvo type="percent" val="50"/>
        <cfvo type="percent" val="100"/>
        <color rgb="FFFF0000"/>
        <color rgb="FFFFFF00"/>
        <color rgb="FF92D050"/>
      </colorScale>
    </cfRule>
    <cfRule type="colorScale" priority="8" dxfId="0">
      <colorScale>
        <cfvo type="percent" val="25"/>
        <cfvo type="percent" val="50"/>
        <cfvo type="percent" val="100"/>
        <color rgb="FFFF0000"/>
        <color rgb="FFFFFF00"/>
        <color rgb="FF92D050"/>
      </colorScale>
    </cfRule>
    <cfRule type="colorScale" priority="9" dxfId="0">
      <colorScale>
        <cfvo type="percent" val="25"/>
        <cfvo type="percent" val="50"/>
        <cfvo type="percent" val="100"/>
        <color rgb="FFFF0000"/>
        <color rgb="FFFFFF00"/>
        <color rgb="FF92D050"/>
      </colorScale>
    </cfRule>
  </conditionalFormatting>
  <conditionalFormatting sqref="H56:H70">
    <cfRule type="colorScale" priority="2" dxfId="0">
      <colorScale>
        <cfvo type="percent" val="25"/>
        <cfvo type="percent" val="50"/>
        <cfvo type="percent" val="100"/>
        <color rgb="FFFF0000"/>
        <color rgb="FFFFFF00"/>
        <color rgb="FF92D050"/>
      </colorScale>
    </cfRule>
  </conditionalFormatting>
  <conditionalFormatting sqref="H56:H72">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2021-11-04T16:51:29Z</cp:lastPrinted>
  <dcterms:created xsi:type="dcterms:W3CDTF">2012-06-01T17:13:38Z</dcterms:created>
  <dcterms:modified xsi:type="dcterms:W3CDTF">2021-11-04T16:52:07Z</dcterms:modified>
  <cp:category/>
  <cp:version/>
  <cp:contentType/>
  <cp:contentStatus/>
</cp:coreProperties>
</file>