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493" activeTab="0"/>
  </bookViews>
  <sheets>
    <sheet name="SEG_PA_DESPACHO-3T-2021" sheetId="1" r:id="rId1"/>
    <sheet name="CONSOLIDADO" sheetId="2" r:id="rId2"/>
  </sheets>
  <definedNames>
    <definedName name="_xlnm._FilterDatabase" localSheetId="1" hidden="1">'CONSOLIDADO'!$G$1:$G$31</definedName>
    <definedName name="_xlfn.AGGREGATE" hidden="1">#NAME?</definedName>
    <definedName name="_xlnm.Print_Area" localSheetId="0">'SEG_PA_DESPACHO-3T-2021'!$A$1:$AB$54</definedName>
    <definedName name="_xlnm.Print_Titles" localSheetId="0">'SEG_PA_DESPACHO-3T-2021'!$1:$10</definedName>
  </definedNames>
  <calcPr calcMode="manual" fullCalcOnLoad="1"/>
</workbook>
</file>

<file path=xl/sharedStrings.xml><?xml version="1.0" encoding="utf-8"?>
<sst xmlns="http://schemas.openxmlformats.org/spreadsheetml/2006/main" count="357" uniqueCount="185">
  <si>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</si>
  <si>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</si>
  <si>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</si>
  <si>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</si>
  <si>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</si>
  <si>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</si>
  <si>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</si>
  <si>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</si>
  <si>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</si>
  <si>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</si>
  <si>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</si>
  <si>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</si>
  <si>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</si>
  <si>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</si>
  <si>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</si>
  <si>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</si>
  <si>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</si>
  <si>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</si>
  <si>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</si>
  <si>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</si>
  <si>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</si>
  <si>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</si>
  <si>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</si>
  <si>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LINEA BASE</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</si>
  <si>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</si>
  <si>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</si>
  <si>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</si>
  <si>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</si>
  <si>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</si>
  <si>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</si>
  <si>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</si>
  <si>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</si>
  <si>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</si>
  <si>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</si>
  <si>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</si>
  <si>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xml:space="preserve">Unidad Ejecutora: </t>
  </si>
  <si>
    <t xml:space="preserve">SEGUIMIENTO AL PLAN DE ACCIÓN                         </t>
  </si>
  <si>
    <t>% avance de la meta del indicador del proyecto a la fecha de corte</t>
  </si>
  <si>
    <t>% ejecución presupuestal a la fecha de corte</t>
  </si>
  <si>
    <t xml:space="preserve">LÍNEA BASE </t>
  </si>
  <si>
    <t>META CUATRENIO</t>
  </si>
  <si>
    <t>META DE CUATRIENIO</t>
  </si>
  <si>
    <t>INDICADOR DE PRODUCTO</t>
  </si>
  <si>
    <t xml:space="preserve">EFICACIA PRESUPUESTAL </t>
  </si>
  <si>
    <t>EFICIENCIA LOGRO Y/O ALCANCE DE LA META</t>
  </si>
  <si>
    <t xml:space="preserve">COBERTURA </t>
  </si>
  <si>
    <t>OBSERVACION</t>
  </si>
  <si>
    <t>Fecha: 29/12/2020</t>
  </si>
  <si>
    <t>Versión: 006</t>
  </si>
  <si>
    <t>Código: R-DP-PDE-060</t>
  </si>
  <si>
    <t>INSTITUCIONAL Y GOBIERNO: "Servir y hacer las cosas bien"</t>
  </si>
  <si>
    <t>Gobierno Territorial</t>
  </si>
  <si>
    <t>12, 16, 17, 11</t>
  </si>
  <si>
    <t xml:space="preserve">Indice de credibilidad de la comunidad </t>
  </si>
  <si>
    <t>ND</t>
  </si>
  <si>
    <t>Gobierno con calidad</t>
  </si>
  <si>
    <t>Sistemas de gestión integrados con calidad</t>
  </si>
  <si>
    <t>Número de sistemas de gestión articulados en el SGI del Municipio de Armenia en el cuatrienio.</t>
  </si>
  <si>
    <t>Sistema de Gestión para la Planificación Integral</t>
  </si>
  <si>
    <t>Fortalecer la cultura de planeación y articulación
de los sistemas de gestión institucional, así como
procesos de control y autocontrol,
orientados al mejoramiento del desempeño
institucional</t>
  </si>
  <si>
    <t>Realizar mesas de Trabajo para apoyar a los procesos de la Alcaldia  en la actualización de los registros y/o manuales (Documentación en general)</t>
  </si>
  <si>
    <t>Evaluar los procesos de la entidad  con auditorías internas de calidad realizadas (Total 19 procesos, auditorias realizadas de 01/01/2021 al 30/12/2021)</t>
  </si>
  <si>
    <t>Cumplir con el proceso de Auditorias Externas ISO 9001:2015.</t>
  </si>
  <si>
    <t>Apoyar los procesos de formulación de proyectos estratégicos de cada una de las secretarias, Departamentos y Entes descentralizados</t>
  </si>
  <si>
    <t>SLB</t>
  </si>
  <si>
    <t>Liderar acciones en pro de gestionar la creación de la oficina de internacionalización o cooperación internacional.</t>
  </si>
  <si>
    <t>Socializar y acompañar las convocatorias o subvenciones de las agencias de cooperación internacional, nacional y local con cada una de las secretarias, departamentos y entes descentralizados.</t>
  </si>
  <si>
    <t xml:space="preserve">Indice de incremento de la credibilidad de la comunidad </t>
  </si>
  <si>
    <t>Estrategia de integridad y transparencia en la entidad.</t>
  </si>
  <si>
    <t>Estrategia de integridad y transparencia en la entidad implementada</t>
  </si>
  <si>
    <t>Todos Somos Ciudadanos</t>
  </si>
  <si>
    <t xml:space="preserve">Mejorar el indicador de transparencia con el desarrollo de estrategias y mecanismos que les faciliten a los ciudadanos el ejercicio de sus derechos en materia de acceso a tramites y gestionar los requerimentos de los ciudadanos </t>
  </si>
  <si>
    <t xml:space="preserve">Actualización del Portafolio de Servicio y Atención al Ciudadano en línea de 5 Procesos Misionales </t>
  </si>
  <si>
    <t xml:space="preserve">Realización de los comites definidos en la Resolucion 372 de 2020. </t>
  </si>
  <si>
    <t>Realizar suministro de recursos técnicos y tecnológicos para el fortalecimiento de la oficina de Atención al Ciudadano.</t>
  </si>
  <si>
    <t xml:space="preserve">Información Pa todos </t>
  </si>
  <si>
    <t>Número de campañas institucionales diseñadas y difundidas en el cuatrienio.</t>
  </si>
  <si>
    <t>Todos Informados</t>
  </si>
  <si>
    <t>Fortalecer los procesos de difusión de contenidos
informativos sobre acciones adelantadas por la
Administración Municipal y de asuntos o
contenidos de interés para la ciudadanía, así
como los procesos de percepción de e
interacción con la misma.</t>
  </si>
  <si>
    <t>Emitir boletines de prensa con información institucional y corporativa</t>
  </si>
  <si>
    <t>Emitir comunicados de prensa con información institucional y corporativa</t>
  </si>
  <si>
    <t>Campañas institucionales publicitarias</t>
  </si>
  <si>
    <t>Implementar un plan de medios que garantice la difusión institucional del gobierno.</t>
  </si>
  <si>
    <t>Acompañamiento logistico protocolario a los actos institucionales con el Señor Alcalde .</t>
  </si>
  <si>
    <t xml:space="preserve">Socialización y divulgación permanente de la información institucional por las redes sociales como: facebook, twiter, instagram asi como el canal de youtube.  </t>
  </si>
  <si>
    <t>1, 5, 10, 11, 16</t>
  </si>
  <si>
    <t xml:space="preserve">Indice de convivencia ciudadana </t>
  </si>
  <si>
    <t>Fortalecimiento de la convivencia y la paz</t>
  </si>
  <si>
    <t xml:space="preserve">Fortalecimiento de los programas de asistencia socio- económicos  con la comunidad </t>
  </si>
  <si>
    <t>Todos pa la calle, fortalecimiento de las acciones de asistencia socioeconomica con la comunidad</t>
  </si>
  <si>
    <t>0</t>
  </si>
  <si>
    <t>Todos Pá la Calle</t>
  </si>
  <si>
    <t>Fortalecer las acciones de asistencia socioeconomica a la comunidad mediante la puesta en marcha de actividades encaminadas al mejoramiento de la convivencia y la paz.</t>
  </si>
  <si>
    <t>Construcción colectiva por la paz</t>
  </si>
  <si>
    <t>Numero de estrategias creadas e implementadas para la construcción de paz ciudadana en el cuatrienio.</t>
  </si>
  <si>
    <t>1</t>
  </si>
  <si>
    <t>Todos en Paz</t>
  </si>
  <si>
    <t>Fomentar y propiciar ambientes de paz que permitan el mejoramiento de la convivencia entre los ciudadanos a traves de la construccion colectiva de la paz en el Municipio de Armenia.</t>
  </si>
  <si>
    <t>Informes generados por el observatorio de ciudad en el año</t>
  </si>
  <si>
    <t>Campañas de promoción (intervención cultural de la vida cotidiana) diseñadas e implementadas en el año</t>
  </si>
  <si>
    <t>Talleres ciudadanos para la paz  ciudadana y la reconciliación realizados</t>
  </si>
  <si>
    <t xml:space="preserve">Generación de escenarios para la memoria y la identidad local realizados </t>
  </si>
  <si>
    <t>Ingresos Corrientes de Libre Destinación - ICLD</t>
  </si>
  <si>
    <t>100.01.2.3.45.4599.1000.147.4599023.001</t>
  </si>
  <si>
    <t>Asesor Administrativo en coordinación con el Profesional Especializado (Administrador del SGI)</t>
  </si>
  <si>
    <t>Asesor de Proyectos Estrategicos</t>
  </si>
  <si>
    <t>Profesional Especializado Despacho del Alcalde Comunicaciones</t>
  </si>
  <si>
    <t>Asesor Social del Despacho del Alcalde</t>
  </si>
  <si>
    <t>Profesional Especializado Despacho del Alcalde con funciones de Gestor de Paz, Derechos Humanos y Cultura Ciudadana.</t>
  </si>
  <si>
    <r>
      <t>VIGENCIA AÑO:</t>
    </r>
    <r>
      <rPr>
        <b/>
        <u val="single"/>
        <sz val="10"/>
        <rFont val="Arial"/>
        <family val="2"/>
      </rPr>
      <t>_2021_</t>
    </r>
  </si>
  <si>
    <r>
      <t xml:space="preserve">SECRETARÍA O  ENTIDAD RESPONSABLE:  </t>
    </r>
    <r>
      <rPr>
        <b/>
        <u val="single"/>
        <sz val="10"/>
        <rFont val="Arial"/>
        <family val="2"/>
      </rPr>
      <t>1. DESPACHO DEL ALCALDE</t>
    </r>
  </si>
  <si>
    <t>JOSE MANUEL RIOS MORALES</t>
  </si>
  <si>
    <t>Fortalecimiento del Sistema de Gestión con la adquisición de equipos tecnológicos</t>
  </si>
  <si>
    <t>conformar 1 equipo interinstitucional en funcionamiento para la gestión y ejecución de  los proyectos estratégicos.</t>
  </si>
  <si>
    <t xml:space="preserve">proyectos estratégicos gestionados y/o en ejecución para servicio urbanos y sociales, </t>
  </si>
  <si>
    <t xml:space="preserve">Encuentro Pa Todos: Planificar y coordinar logísticamente reuniones en comunas veredas y barrios de la ciudad las que requiera el alcalde que no hagan parte de la unidad de participación ciudadana </t>
  </si>
  <si>
    <t>Armenia verde Pa Todos: Intervención de zonas verdes en barrios con participación de la comunidad</t>
  </si>
  <si>
    <t>Huerta Pa Todos: Asesorar y fortalecer las huertas comunitarias en los barrios y comunas de la ciudad</t>
  </si>
  <si>
    <t>Convivencia Pa Todos: Intervención de espacios públicos con participación de la comunidad. Desarrollar campañas cívico sociales y de sana convivencia en las diferentes comunas de la cuidad de armenia</t>
  </si>
  <si>
    <t xml:space="preserve">Priorizando Pa Todos: Generación de espacios de interacción entre grupos sociales. Desarrollar mesas de trabajo para la articulación interstitucional </t>
  </si>
  <si>
    <t>Alegría Pa Todos: intervenir en el cuidado, mantenimiento reparaciones menores de los parques infantiles de las diferentes comunas de la cuidad.</t>
  </si>
  <si>
    <t xml:space="preserve">Armenia Social Pa Todos: Estrategias de difusión. Realizar la divulgación de convocatorias de las actividades interinstitucionales de la administración del proyecto Todos Pa la Calle </t>
  </si>
  <si>
    <t>358 Funcionarios de planta y la totalidad de  Contratistas (de prestación de servicios profesionales y de apoyo a la gestión) del Municipio de Armenia</t>
  </si>
  <si>
    <t>304.764 habitantes</t>
  </si>
  <si>
    <t>Municipio de Armenia</t>
  </si>
  <si>
    <t>100.01.2.3.45.4502.1000.148.4502001.001
100.01.2.3.45.4502.1000.148.4502001.210</t>
  </si>
  <si>
    <t xml:space="preserve">Ingresos Corrientes de Libre Destinación - ICLD
Recursos del Balance </t>
  </si>
  <si>
    <t>Ocho campañas publicitarias externas: Pague sus impuestos, Corazón Cuyabro, Más razón Más corazón, Beneficios tributarios, Vacúnate de Una, Armenia es Paz, Cuántos voces cuántas veces, Cuyabro compra Cuyabro. Y ocho campañas publicitarias internas: Prevención del Covid 19, Promoción de la vacunación contra Covid 19, Más Razón, Más Corazón, Yo te escucho, Palabras Mágicas, Soy Importante, El Afecto, Cero Papel (en compañía de TIC).</t>
  </si>
  <si>
    <t xml:space="preserve">Se atendió al 100% los actos protocolarios solicitados por el Despacho del Alcalde </t>
  </si>
  <si>
    <t>Se coordinaron logísticamente reuniones en comunas 1,2, 9 y 10 en los barrios, avenidas con participación de la comunidad.</t>
  </si>
  <si>
    <t>El impacto de esta actividad llegó a 3 mil personas.</t>
  </si>
  <si>
    <t>Comuna 8 en los Barrios Corbones, Terranova, Nuevo Berlín y Vivero Municipal.</t>
  </si>
  <si>
    <t xml:space="preserve">Se desarrolló la asesoría, asistentica técnica y fortalecimiento de las Huertas de los barrios Corbones, Terranova y Nuevo Berlín. Realizando labores de mantenimiento, limpieza, recolección y siembra de semillas y plántulas. Así como el mantenimiento de la huerta del vivero municipal. </t>
  </si>
  <si>
    <t xml:space="preserve">Se generaron espacios de interacción con los líderes sociales y comunitarios de las comunas 1, 2, 9 y 10 en donde se identificaron problemáticas y se socializaron las actividades del Proyecto Todos Pa La Calle con el fin de brindar las soluciones a la comunidad. </t>
  </si>
  <si>
    <t>Comuna 1 de la ciudad de Armenia (Barrio Simon Bolivar, Cañas Cordas, Genesis, Barrio Palmar)
Barrio Las Colinas, Barrio Bambusa</t>
  </si>
  <si>
    <t>Se seleccionaron y se capacitaron 10 funcionarios, que apoyarán el proceso de Auditorias Internas 2021.
Aprobación del Cronograma de Actividades 2021 del Sistema de Gestión en el Comité Institucional de Gestión y Desempeño realizado el 26 de febrero de 2021. Acta 02.
Socialización y aprobación del Plan de Auditorias 2021 del 13 al 26 de julio de 2021 en el Comité Institucional de Gestión y Desempeño realizado el 15 de junio de 2021. Acta 03
Se adelanto el proceso de Auditorias Internas del 14 de julio al 3 de agosto de 2021 en los 19 procesos dejando como resultado 25 no conformidades y 66 oportunidades de mejora.</t>
  </si>
  <si>
    <t>Durante el periodo a informar se realizaron las gestiones pertinentes para la suscripción del contrato 1494 con el ICONTEC, el cual comprende: 
1.Auditoría de Seguimiento de la Norma ISO 9001:2015 
2.Formación empresarial de auditores internos del Sistema de Gestión de Calidad bajo la Norma ISO 9001:2015.
3.Afiliación al Instituto Colombiano de Normas Técnicas y Certificación ICONTEC.
Del 7 de abril al 9 de junio de 2021, 10 funcionarios púbicos realizaron el curso de  FORMACION DE AUDITORES INTERNOS EN EL SGC NTC ISO 9001:2015 con una intensidad de 88 horas.
Del 15 al 18 de junio de 2021, el grupo de funcionarios que recibió el curso FORMACION DE AUDITORES INTERNOS EN EL SGC NTC ISO 9001:2015, compartieron los conocimientos adquiridos con los procesos del Sistema de Gestión,  a través del programa Alcaldía Aprende del Departamento Administrativo de Fortalecimiento Institucional.
Reprogramación de las fechas de Auditoria Externa del 26 al 29 de octubre de 2021.</t>
  </si>
  <si>
    <t>Actualización Enlaces del Sistema de Gestión. Circular 001 del 19 de enero de 2021.
Durante el primer semestre se adelantaron cinco capacitaciones, en las cuales se dieron conceptos generales del Sistema de Gestión de Calidad; elaboración, aprobación y actualización de formatos y se les solicito acciones de mejoramiento producto de las auditorias.
1. 08-02-2021 Secretaria de Desarrollo Económico 
2. 16-02-2021 Secretarios, subsecretarios, Directores, Subdirectores y Jefes de Oficina.  Circular 002 del 8 de febrero de 2021.
3. 23-02-2021 Enlaces del Sistema de Gestión
4. 11-05-2021 Secretaría de Desarrollo Económico
5. 07-07-2021 Secretaría de Desarrollo Social. Acta 45
Por consenso de todos los procesos se aprobó la eliminación de la Matriz de Objetivos Estratégicos en razón de que la información que contiene dicha matriz está contemplada en diferentes instrumentos de planeación de los procesos. Circular 05 del 23 de marzo de 2021.
Durante el periodo informado se estandarizaron y normalizaron 240 formatos y documentos en la Intranet Módulo de Calidad - Control de Documentos y Registros.
Total, de 1.507 Documentos y Formatos publicados para consulta y descarga.
www.armenia.gov.co (Enlaces Institucionales - Intranet)
El Módulo de Calidad - Control de Documentos y Registros Intraweb se localiza en el siguiente enlace de la Página Web de la Alcaldía de Armenia:
http://intranet.armenia.gov.co/</t>
  </si>
  <si>
    <t>Se brindó apoyo en la formulación de proyectos a partir de las iniciativas y necesidades de las diferentes secretarías, Departamentos Administrativos y entidades descentralizadas del orden municipal, entre estos, La Secretaría de Desarrollo Económico, Departamento Administrativo de Planeación, Red Salud Armenia, FOMVIVIENDA, y Secretaría de Desarrollo Social. Como constancia de ello, se evidencia la existencia des actas de reunión y expedientes con información de los proyectos disponible para consulta en el archivo de gestión de la asesoría de proyectos del despacho municipal.</t>
  </si>
  <si>
    <t>Con relación a la conformación de un equipo técnico para la construcción de proyectos conformado por dos profesionales para la formulación, un abogado, un auxiliar administrativo y el asesor de proyectos, además,  se manifiesta que esta asesoría del despacho municipal ha desarrollado mesas técnicas donde participan las dependencias relacionadas con el proyecto a desarrollar. Por otra parte, se ha mantenido la presencia de la asesoría de proyectos en grupos de trabajo articulados del municipio de Armenia.</t>
  </si>
  <si>
    <t>La Asesoría de Proyectos ha aportado en la formulación de diferentes proyectos que buscan fortalecer los servicios urbanos y sociales de la ciudad, en este sentido, hasta el mes de septiembre de la vigencia 2021,  esta asesoría  ha apoyado en la construcción de un informe sobre expectativas e iniciativas sociales para realizar  la intervención del parque el bosque de Armenia, además, de la formulación de otros proyectos como sacúdete al parque, radicado en el Ministerio del Interior, el cual busca acceder a recursos del FONSECON para el desarrollo de inafrestructura de recreación y deporte. Además de esto, la asesoría de proyectos también ha venido aportando en la identificación y delimitación de las Áreas de Desarrollo de Economía Naranja, durante el periodo se realizaron diferentes reuniones con las áreas de desarrollo económico, cultura , planeación y tic con el fin de poder delimitar un área de desarrollo económico en el municipio de armenia, dicho proyecto de decreto de tal delimitación se fue revisado por el departamento jurídico y socializado con los interesados entre ellos empresarios,  concejo de armenia , y academia. Se está en el proceso de construcciónd el acto administrativo de definición del Área de Desarrollo Naranja - ADN.</t>
  </si>
  <si>
    <t>Con el fin de realizar el proceso de creación de oficinal internacionalización o cooperación internacional, se realizó un análisis de las funciones que desempeñaría, marco legal de misma, se asistió a reunión de modernización realizada en departamento administrativo de fortalecimiento institucional, igualmente se presentó la propuesta en comité operativo, y finalmente el día   se radicó la solicitud de creación de dicha área en DAFI  AM-PGGAAD-305 de fecha 8 de junio de 2021.  Se resalta que dicho proceso será surtido, finalmente, por el Departamento Administrativo de Fortalecimiento Institucional acorde con las funciones asignadas.</t>
  </si>
  <si>
    <t xml:space="preserve">Se socializaron diferentes convocatorias del orden nacional e internacional a las diferentes dependencias de alcaldía de armenia ( evidencia correos electrónicos) . Se apoyó la formulación de los siguientes proyectos: 
Subvención internacional:
Se formuló desde esta asesoría, un proyecto “ mediante el cual el municipio de Armenia, Quindío busca recursos suficientes para financiar la adquisición de equipos médicos que serán instalados en el hospital del sur de la Empresa Social del Estado Red Salud Armenia, y con el cual espera contribuir al fortalecimiento de la atención prestada en materia de salud a la población de Armenia”. El beneficiario del mismo es Red Salud Armenia,  a la fecha se han recibido nuevos requerimientos por parte de la embajada de Japón, las cuales tienen relación con el proyecto el cual se encuentra en etapa de pre aprobado.
Se apoyo a la secretaria de desarrollo social en la formulación del proceso denominado “escuela FORMACION NUEVAS MASCULINIDADES”, presentado a la embajada de Francia en Colombia 
Se presentó proyecto en la convocatoria  GLOBAL MAYOR CHALLENGE, el cual consiste en: La Alcaldía del municipio de Armenia realizará atención extramural en prevención y diagnóstico de salud a través de unidades móviles, que permitan llevar servicios de baja complejidad en diagnóstico, prevención y atención básica en salud a la población no asegurada y afiliadas al régimen subsidiado del sistema de seguridad social·. 
Se han realizado reuniones con la Secretaria de gobierno y gestoría social con el fin de revisar convocatoria de la embajada de estados unidos en Colombia, para lo cual se están revisando iniciativas a presentarse en dicha convocatoria
Nacional: 
Se presento a la FUNDACION SANTO DOMINGO, el Proyecto que busca identificar el número de microcuencas, el estado de las mismas, los componentes ambientales que la integran y fijar su plan de manejo y protección.
Apoyo a la secretaria de desarrollo económico en la formulación del proyecto “Incrementar el nivel de desarrollo de los factores de la competitividad de Armenia”, sistema general regalías 
Apoyo formulación proyecto para participar en la Convocatoria 897 de Minciencia Tecnología e Innovación alianza ( alcaldía de armenia, universidad del Quindío, red salud) objeto:  Desarrollo tecnológico para mejora de la atención de paciente en la ruta cardio cerebro vascular, de los pacientes de Red Salud Armenia. (Presentado)
Apoyo en la formulación del proyecto “BODY CAM - sistema de seguridad - redes – tic” en el cual ha apoyado la secretaria TIC y Secretaria de Gobierno 
Se acompaño a la secretaria de gobierno en la formulación proyecto para la casa de justifica y convivencia ciudadana , evidencias reposa en actas y oficios – en proceso
Proyectos presentados al SGR en convocatorias de Minciencias:
Sistema de seguimiento de la ruta cardio cerebro vascular a través de la convocatoria 897. Este proyecto se presentó en asocio con la Universidad del Quindío, Red Salud y la CUE (Corporación universitaria empresarial Alexander von Humboldt). 
Proyecto de desarrollo de un observatorio par el estudio del comportamiento del empleo en la mujer en época postpandemia. Este proyecto fue presentado por Alcaldía de Armenia, Alcaldía de Génova, Universidad del Quindío covid, presentado por un monto de $ 1.437.990.294.
Proyecto de desarrollo de observatorio de salud presentado a Minciencias para la recolección de información sobre salud post covid, en el departamento y municipio. Este proyecto se presentó en asocio con la Universidad del Quindío, Gobernación del Quindío y Alcaldía de Génova por un monto de $ 2.040.747.659
Proyecto Ecoglobos, el cual consiste en el diseño de sistemas de captura de carbono por medio de espumas sintéticas de la guadua el mejoramiento medio ambiental Municipio de Armenia. Este proyecto se presentó en asocio con la Universidad del Quindío y Fedeguadua. Por un monto de $ 4.897.996.661.
Proyecto de STEAM para el Departamento, fue formulado sin presentar por retracto de la Gobernación. Se espera para presentación en otras convocatorias de este hacen parte Universidad del Quindío, Gobernación del Quindío, Alcaldía de Armenia y se estima en $ 4.999.996.661
</t>
  </si>
  <si>
    <t>En el periodo de Enero a Septiembre 30 de 2021 se han adelantado cuatro comités de Relación Estado Ciudadano (Resolución 372 de 2020):
1. Acta 01 del 8 de enero de 2021 (Contextualización del Comité Relación Estado Ciudadano a Secretario TIC (Entrega de Documentos inherentes al comité: Resolución, Fotocopias de Actas 1 y 2 de 2020), Análisis de Seguimiento al Plan de Gestión Territorial, Presentación de Cronograma de Actividades inmediatas de cada dependencia integrante del Comité)
2. Acta 02 del 24 de febrero de 2021
(Codificación de Oficios y Circulares consecutivos único y firmas autorizadas a cargo de la Asesoría Administrativa del Despacho del Alcalde,  Determinación y aprobación de los Recursos del Servicio de Atención al Ciudadano SAC a cargo de la Asesoría Administrativa del Despacho del Alcalde Presenta Diagnostico de necesidades Luz Dary Osorio Vargas),  Presentación de los nuevos lineamientos de la Estrategia Territorial de Archivo General de la Nación a cargo de la Dra. Ana Edilia Castaño, Asesora de la Estrategia Territorial del Archivo General de la Nación Espacio Virtual)
3. Acta 03 del 28 de Julio del 2021 
Presentación de la carpeta ciudadana – Socialización y aprobación del protocolo de Servicios al ciudadano
4. Acta 04 del 30 de agosto del 2021
Presentación del Análisis del Autodiagnóstico de la Política de Servicio al Ciudadano y Aprobación de la Declaración de la Política, objetivos y alcance.</t>
  </si>
  <si>
    <t>Por medio de la Circular 003 del 17 de febrero de 2021, se reitero la entrega del listado de los trámites del proceso, informando cuales seguían vigentes y cuales han sufrido modificaciones de acuerdo al Plan de Desarrollo 2020 – 2023; Siendo necesario para esto el diligenciamiento de la matriz R-AM-SGI-053 MATRIZ PLANIFICACION Y CONTROL OPERACIONAL V1, documentando los requisitos de cada uno de ellos para que estos sean publicados y/o actualizados en el enlace http://armenia.gov.co/tramites-servicios-y-ofertas-por-dependencias   
Mediante Circular 007 del 29 de marzo de 2021, se convoco a los procesos misionales a una mesa de trabajo para el 6 de abril de 2021 con la finalidad de avanzar en la publicación del Portafolio de Servicios en la página web de la alcaldía y temas referentes al Sistema de Gestión.
Se está verificando en conjunto con el Departamento Administrativo de Planeación, la relación de los Tramites, servicios  y Ofertas suministrados por los Procesos Misionales con los Tramites Publicados en el SUIT, para su respectiva Publicación en Página Web de la Alcaldía. Acta 43 del 29 de Junio de 2021.
Mediante Circular 21 del 10/08/2021, se realizó 7 mesas de trabajo de forma personalizada con los procesos misionales, con el objetivo de verificar el estado de actualización de tramites, servicios y ofertas ofrecidos a la ciudadanía, para su posterior actualización en página web dando cumplimiento a la normatividad vigente.</t>
  </si>
  <si>
    <t>Con corte al 30 de septiembre del 2021 se han publicado 184 Boletines externos de prensa</t>
  </si>
  <si>
    <t>Con corte al 30 de septiembre del 2021 se han publicado 41 Comunicados de prensa</t>
  </si>
  <si>
    <t>Se avanzó en la ejecución del plan de medios. Se contrató un operador para la difusión de los planes y proyectos del Plan de Desarrollo en 39 medios de comunicación de radio, prensa, televisión y plataformas digitales.</t>
  </si>
  <si>
    <t xml:space="preserve">Se difundieron al 100% los planes y proyectos del Plan de Desarrollo a través de las redes sociales, alcanzando 57.111 seguidores en Facebook (2.632 nuevos seguidores), 14.957 en Twitter (338 nuevos seguidores) y 13.187 en Instagram (493 nuevos seguidores). </t>
  </si>
  <si>
    <t>Ingresos Corrientes de Libre Destinación - ICLD + SGP Proposito General Libre Inversion + Recursos del Balance SGP Propósito General +REC.BCE.SGP.PROPOSITO GENERAL</t>
  </si>
  <si>
    <t>Ingresos Corrientes de Libre Destinación - ICLD + SGP propósito general + Recursos del Balance Propios</t>
  </si>
  <si>
    <t>El impacto de esta actividad llegó a 20 mil personas aproximadamente</t>
  </si>
  <si>
    <t xml:space="preserve">Se desarrollo la programación, coordinación e implementación de eventos, reuniones, actividades y encuentros entre el alcalde y la comunidad en las diferentes comunas y barrios del municipio en compañía de los presidentes líderes y aso comunales y ediles de las   Comunanas 1, 2, 4, 5, 9 y 10. 
</t>
  </si>
  <si>
    <t>El impacto de esta actividad llegó a 20 mil personas aproximadas.</t>
  </si>
  <si>
    <t xml:space="preserve">Se intervino las zonas verdes de los entornos sociales con la participación de la comunidad. en las Comunas 1, 2, 3,4, 6, 8,  9 y 10 y en los separadores viales de La Patria, Los Kioskos, Mercar, Avenida Bolívar, Mocawa, San Luis Rey, El Bosque, Bomberos, Avenida los Camellos y Estadio Centenario. </t>
  </si>
  <si>
    <t xml:space="preserve">Se desarrolló la intervención de zonas verdes como poda, limpieza, guadañada, siembra, y replantación de material vegetal en los barrios, avenidas con participación de la comunidad en los diferentes  comunas 1, 2, 3,4, 6, 8,  9 y 10  tambien se realizo siembra de plantas mantenimiento y poda vegetal en 71 parques de los diferentes barriosde  la cuidad </t>
  </si>
  <si>
    <t>El impacto de esta actividad llegó a 1,000  personas.</t>
  </si>
  <si>
    <t>Barrió El Tesorito, la linda Salón Familias en accio y comunas  1, 2, 4, 5</t>
  </si>
  <si>
    <t xml:space="preserve">Se   interactuó con la comunidad en general la importancia de mantener una sana convivencia y trato armonioso con los otros, con la participación de la comunidad del Barrio El Tesorito, la linda, lideres de la comuna 1, 2, 4, 5  , con el fin de efectuar capacitación sobre cultura ciudadana y sana convivencia, para contribuir en el desarrollo de las actividades del proyecto TodosPa´LaCalle. </t>
  </si>
  <si>
    <t>El impacto de esta actividad llegó a 1,500 personas.</t>
  </si>
  <si>
    <t>Se desarrollaron mesas de trabajo para la articulación interinstitucional con los enlaces de cada secretaria de la alcaldía de Armenia realizando mantenimiento, reparación menor y embellecimiento de los 18 parques infantil entregados en la comuna 1, también se generaron espacios de interacción con los lideres sociales y comunitarios de las comunas 1, 2, 9 y 10, donde se identificaron problemáticas y se socializaron las actividades del proyecto todos Pa la calle.</t>
  </si>
  <si>
    <t>El impacto de esta actividad llego a 15 mil personas.</t>
  </si>
  <si>
    <t xml:space="preserve">Se han venido interviniendo los diferentes parques de los barrios y comunas de la cuidad, realizando mantenimiento y reparaciones menores en las comunas 1, 2, 4, 5, 9 y 10. 
</t>
  </si>
  <si>
    <t xml:space="preserve">Se desarrolló la intervención en el cuidado, mantenimiento reparaciones  menores a los parque infantiles de  las comunas 1, 2, 4, 5, 9 y 10.  </t>
  </si>
  <si>
    <t>El impacto de esta actividad llego a 10 mil personas.</t>
  </si>
  <si>
    <t>Se han realizado diferentes divulgaciones y convocatorias para socializar y llevar acabo las diferentes actividades del proyecto todos pa la calle.</t>
  </si>
  <si>
    <t xml:space="preserve">Se realizó divulgación por medio de comunicado de prensa sobre la importancia del pre registro para venezolanos dentro de la actividad sana convivencia Pa´Todos apoyado a Migración Colombia. Se efectuaron entrevistas radiales sobre las actividades del proyecto TodasPaLaCalle. Se desarrollaron actividades audiovisuales de sociales a los líderes sociales de las comunas  1, 2, 4, 5, 9 y 10.  </t>
  </si>
  <si>
    <t>845 personas</t>
  </si>
  <si>
    <r>
      <rPr>
        <b/>
        <sz val="13"/>
        <rFont val="Arial"/>
        <family val="2"/>
      </rPr>
      <t>CAMPAÑAS DE PROMOCIÓN (INTERVENCIÓN CULTURAL DE LA VIDA COTIDIANA) DISEÑADAS E IMPLEMENTADAS EN EL AÑO:</t>
    </r>
    <r>
      <rPr>
        <sz val="13"/>
        <rFont val="Arial"/>
        <family val="2"/>
      </rPr>
      <t xml:space="preserve">
Número de actividades realizadas: 6 Campañas realizadas a Septiembre de 2021. Cada campaña a su vez contiene un número de actividades desarrolladas como talleres, publicaciones en medios digitales (redes sociales), jornadas de intervención en sectores. 
Tiene como propósito la promoción de la convivencia y la prevención de la violencia para lo cual se realiza la promoción de derechos de los Niños, Niños y Adolescentes, la promoción de habilidades para la vida en NNA y Adultos, el fomento de la comunicación y la gestión asertiva de los conflictos, el reconocimiento y visibilización de los Derechos Humanos para la construcción de Paz.
Sectores impactados:
11 de marzo: Plan Piloto tema; Promoción de derechos de niños, niñas y adolescentes. N° de asistentes: 14 (población madres comunitarias del sector plan piloto)
12 de marzo: Plan Piloto: Promoción de derechos de niños y niñas  a través de la crianza n° de asistentes 7 (mujeres jóvenes usuarias del programa de Cero a Siempre)
15 de marzo: Barrio Palmar: tema: Prevención de violencia intrafamiliar y promoción de la convivencia a través de la comunicación y la gestión de los conflictos. Población: residentes del barrio Palmar. N° de asistentes 11 mujeres y dos hombres.
16 de marzo: Barrio Génesis Tema: Prevención de violencia intrafamiliar y promoción de la convivencia a través de la comunicación y la gestión de los conflictos. Población: residentes del barrio Génesis N° de asistentes 12 mujeres y un hombre.
se realizo un informe del Observatorio de Paz quedando pendiente
Campaña Visual Armenia es Paz: Se realizó en redes sociales con el propósito de llegar a la ciudadanía con mensajes en pro de la manifestación pacífica y el respeto por los derechos.
• Campaña Visual Todos en Paz: Su propósito fue el reconocimiento de los Derechos Humanos propios y del otro, circuló por redes sociales.
 Campaña “Semana por la paz del 10 al 17 de septiembre” (impacto ciudadanía relacionada con la paz territorial en el municipio de Armenia).  Se anexa programación como evidencia de las actividades realizadas en esta importante  </t>
    </r>
  </si>
  <si>
    <r>
      <rPr>
        <b/>
        <sz val="13"/>
        <rFont val="Arial"/>
        <family val="2"/>
      </rPr>
      <t>Talleres de Paz</t>
    </r>
    <r>
      <rPr>
        <sz val="13"/>
        <rFont val="Arial"/>
        <family val="2"/>
      </rPr>
      <t xml:space="preserve">: se han realizado desde enero a marzo 5 talleres  en el Barrio Simon Bolivar de la comuna uno, Genesis  y poblacion beneficiada de 45 niños, niñas y adolescentes, 20 adultos y 30 mujeres.
Sectores impactados: Comuna 1 (Génesis, Bambusa, Simón Bolívar), Comuna 2: (Tesorito, El Poblado, la Nueva Fachada, Antonio Nariño), Comuna 10 (La Mariela, Bolívar Norte) Comuna 8 (Gran Bretaña), Comuna 3 (Las Colinas, Nuevo Armenia). 
Población Beneficiada: 299  personas en los sectores mencionados, de los cuales 198 son niños, niñas y adolescentes </t>
    </r>
  </si>
  <si>
    <r>
      <rPr>
        <b/>
        <sz val="13"/>
        <rFont val="Arial"/>
        <family val="2"/>
      </rPr>
      <t>Esenarios de Paz</t>
    </r>
    <r>
      <rPr>
        <sz val="13"/>
        <rFont val="Arial"/>
        <family val="2"/>
      </rPr>
      <t>: Se realizó un total de 7 escenarios  en el  periodo comprendido de enero a septiembre del año 2021:
1. Ven rompamos el Hielo realizado en CDC del Barrio Simón Bolívar.
2. Barrio el Tesorito comuna 2  donde se realizaron actividades lúdicas recreativas y culturales enfocados en la memoria y la identidad local.
3. Con población LGTBI víctima del conflicto armado del municipio de Armenia, actividad que se ejecutó en el auditorio Áncizar López 
4. Barrio Bambusa actividades lúdicas recreativas y culturales enfocados en la memoria y la identidad local. 
5. IE La Fachada. 
6.Conversatorio con excombatientes y sobrevivientes del conflicto armado.
7. Cine Bajo de la estrellas dirigido a los niños y niñas del barrio Fachada. 
Población Beneficiada: 109 niños y niñas 136 personas para un total de 245 personas</t>
    </r>
  </si>
  <si>
    <r>
      <rPr>
        <b/>
        <sz val="13"/>
        <rFont val="Arial"/>
        <family val="2"/>
      </rPr>
      <t>Observatorio</t>
    </r>
    <r>
      <rPr>
        <sz val="13"/>
        <rFont val="Arial"/>
        <family val="2"/>
      </rPr>
      <t>: Se han generado cuatro (4) informes correspondientes a los meses de abril, mayo y junio año 2021, en lo referente a la revisión de la forma actual del observatorio y las consultas institucionales para generar propuestas para su reestructuración y operatividad.</t>
    </r>
  </si>
  <si>
    <t>A través de la Tienda Virtual del Estado Colombiano. Acuerdo Marco No. CCE-925-AMP-2019, se adquirió un Portátil, una licencia y un VideoBeam para fortalecimiento del SGC por un valor de $ 7.088.614</t>
  </si>
  <si>
    <t>Semáforo Alcance de la Meta:
Verde Oscuro  (100%) 
 Amarillo (75%) 
Rojo (50%)</t>
  </si>
  <si>
    <t>100.01.2.3.45.4599.1000.149.4599023.001
100.01.2.3.45.4599.1000.149.4599023.210
(Adicción $150.000.000 Acuerdo 204 del 2/08/2021)</t>
  </si>
  <si>
    <t>100.01.2.3.45.4501.1000.146.4501029.001
100.01.2.3.45.4501.1000.146.4501029.034
100.01.2.3.45.4501.1000.146.4501029.581   
100.01.2.3.45.4501.1000.146.4501029.210
(Adicción $50.000.000 Acuerdo 204 del 2/08/2021)</t>
  </si>
  <si>
    <t>100.01.2.3.45.4501.1000.145.4501029.001
100.01.2.3.45.4501.1000.145.4501029.034
100.01.2.3.45.4501.1000.145.4501029.210
(Adicción $156.000.000 Acuerdo 204 del 2/08/2021)</t>
  </si>
  <si>
    <t>En Comité de Relación Estado Ciudadano realizado el 24 de febrero de 2021, se aprobó la inversión de $100.000.000 para la compra de recursos tecnológicos que fortalezcan la oficina de Atención al Ciudadano y $35.000.000, para la contratación de una persona que va a ejercer las funciones del manejo estadístico.
Con la compra de los equipos tecnológicos por Acuerdo Marco No. CCE-925-AMP-2019, la Alcaldía Municipal tuvo un ahorro significativo, respecto a lo que se tenía presupuestado inicialmente $100.000.000 optimizando la compra y supliendo el 100% de las necesidades por un monto de $57.942.511 que consistió en la adquisición de 10 computadores, 10 licencias de office y tres impresoras láser.
Contratación del Estadístico para fortalecimiento de los Informes de Seguimiento del Servicio y Atención al Ciudadano. Contrato de Prestación de Servicios No. 2021-2568 por valor de $10.000.000</t>
  </si>
  <si>
    <t>Periodo de corte:   1 de Enero al 30 de Sptiembre  de 2021</t>
  </si>
  <si>
    <r>
      <rPr>
        <b/>
        <sz val="9"/>
        <rFont val="Arial"/>
        <family val="2"/>
      </rPr>
      <t>Observatorio</t>
    </r>
    <r>
      <rPr>
        <sz val="9"/>
        <rFont val="Arial"/>
        <family val="2"/>
      </rPr>
      <t>: Se han generado cuatro (4) informes correspondientes a los meses de abril, mayo y junio año 2021, en lo referente a la revisión de la forma actual del observatorio y las consultas institucionales para generar propuestas para su reestructuración y operatividad.</t>
    </r>
  </si>
  <si>
    <r>
      <rPr>
        <b/>
        <sz val="9"/>
        <rFont val="Arial"/>
        <family val="2"/>
      </rPr>
      <t>CAMPAÑAS DE PROMOCIÓN (INTERVENCIÓN CULTURAL DE LA VIDA COTIDIANA) DISEÑADAS E IMPLEMENTADAS EN EL AÑO:</t>
    </r>
    <r>
      <rPr>
        <sz val="9"/>
        <rFont val="Arial"/>
        <family val="2"/>
      </rPr>
      <t xml:space="preserve">
Número de actividades realizadas: 6 Campañas realizadas a Septiembre de 2021. Cada campaña a su vez contiene un número de actividades desarrolladas como talleres, publicaciones en medios digitales (redes sociales), jornadas de intervención en sectores. 
Tiene como propósito la promoción de la convivencia y la prevención de la violencia para lo cual se realiza la promoción de derechos de los Niños, Niños y Adolescentes, la promoción de habilidades para la vida en NNA y Adultos, el fomento de la comunicación y la gestión asertiva de los conflictos, el reconocimiento y visibilización de los Derechos Humanos para la construcción de Paz.
Sectores impactados:
11 de marzo: Plan Piloto tema; Promoción de derechos de niños, niñas y adolescentes. N° de asistentes: 14 (población madres comunitarias del sector plan piloto)
12 de marzo: Plan Piloto: Promoción de derechos de niños y niñas  a través de la crianza n° de asistentes 7 (mujeres jóvenes usuarias del programa de Cero a Siempre)
15 de marzo: Barrio Palmar: tema: Prevención de violencia intrafamiliar y promoción de la convivencia a través de la comunicación y la gestión de los conflictos. Población: residentes del barrio Palmar. N° de asistentes 11 mujeres y dos hombres.
16 de marzo: Barrio Génesis Tema: Prevención de violencia intrafamiliar y promoción de la convivencia a través de la comunicación y la gestión de los conflictos. Población: residentes del barrio Génesis N° de asistentes 12 mujeres y un hombre.
se realizo un informe del Observatorio de Paz quedando pendiente
Campaña Visual Armenia es Paz: Se realizó en redes sociales con el propósito de llegar a la ciudadanía con mensajes en pro de la manifestación pacífica y el respeto por los derechos.
• Campaña Visual Todos en Paz: Su propósito fue el reconocimiento de los Derechos Humanos propios y del otro, circuló por redes sociales.
 Campaña “Semana por la paz del 10 al 17 de septiembre” (impacto ciudadanía relacionada con la paz territorial en el municipio de Armenia).  Se anexa programación como evidencia de las actividades realizadas en esta importante  </t>
    </r>
  </si>
  <si>
    <r>
      <rPr>
        <b/>
        <sz val="9"/>
        <rFont val="Arial"/>
        <family val="2"/>
      </rPr>
      <t>Talleres de Paz</t>
    </r>
    <r>
      <rPr>
        <sz val="9"/>
        <rFont val="Arial"/>
        <family val="2"/>
      </rPr>
      <t xml:space="preserve">: se han realizado desde enero a marzo 5 talleres  en el Barrio Simon Bolivar de la comuna uno, Genesis  y poblacion beneficiada de 45 niños, niñas y adolescentes, 20 adultos y 30 mujeres.
Sectores impactados: Comuna 1 (Génesis, Bambusa, Simón Bolívar), Comuna 2: (Tesorito, El Poblado, la Nueva Fachada, Antonio Nariño), Comuna 10 (La Mariela, Bolívar Norte) Comuna 8 (Gran Bretaña), Comuna 3 (Las Colinas, Nuevo Armenia). 
Población Beneficiada: 299  personas en los sectores mencionados, de los cuales 198 son niños, niñas y adolescentes </t>
    </r>
  </si>
  <si>
    <r>
      <rPr>
        <b/>
        <sz val="9"/>
        <rFont val="Arial"/>
        <family val="2"/>
      </rPr>
      <t>Esenarios de Paz</t>
    </r>
    <r>
      <rPr>
        <sz val="9"/>
        <rFont val="Arial"/>
        <family val="2"/>
      </rPr>
      <t>: Se realizó un total de 7 escenarios  en el  periodo comprendido de enero a septiembre del año 2021:
1. Ven rompamos el Hielo realizado en CDC del Barrio Simón Bolívar.
2. Barrio el Tesorito comuna 2  donde se realizaron actividades lúdicas recreativas y culturales enfocados en la memoria y la identidad local.
3. Con población LGTBI víctima del conflicto armado del municipio de Armenia, actividad que se ejecutó en el auditorio Áncizar López 
4. Barrio Bambusa actividades lúdicas recreativas y culturales enfocados en la memoria y la identidad local. 
5. IE La Fachada. 
6.Conversatorio con excombatientes y sobrevivientes del conflicto armado.
7. Cine Bajo de la estrellas dirigido a los niños y niñas del barrio Fachada. 
Población Beneficiada: 109 niños y niñas 136 personas para un total de 245 personas</t>
    </r>
  </si>
  <si>
    <t>Sistema de Gestión para la Planificación Integral (Asesoria Administrativa)</t>
  </si>
  <si>
    <t>Sistema de Gestión para la Planificación Integral (Asesoria de Proyectos)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</si>
</sst>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
    <numFmt numFmtId="185" formatCode="#,##0;[Red]#,##0"/>
    <numFmt numFmtId="186" formatCode="&quot;$&quot;#,##0;[Red]&quot;$&quot;#,##0"/>
    <numFmt numFmtId="187" formatCode="[$-409]dddd\,\ mmmm\ d\,\ yyyy"/>
    <numFmt numFmtId="188" formatCode="[$-409]h:mm:ss\ AM/PM"/>
    <numFmt numFmtId="189" formatCode="[$-240A]dddd\,\ dd&quot; de &quot;mmmm&quot; de &quot;yyyy"/>
    <numFmt numFmtId="190" formatCode="[$-240A]hh:mm:ss\ AM/PM"/>
    <numFmt numFmtId="191" formatCode="0.0%"/>
  </numFmts>
  <fonts count="53">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sz val="13"/>
      <name val="Arial"/>
      <family val="2"/>
    </font>
    <font>
      <b/>
      <sz val="13"/>
      <name val="Arial"/>
      <family val="2"/>
    </font>
    <font>
      <sz val="12"/>
      <name val="Arial"/>
      <family val="2"/>
    </font>
    <font>
      <sz val="14"/>
      <name val="Arial"/>
      <family val="2"/>
    </font>
    <font>
      <b/>
      <sz val="9"/>
      <name val="Arial"/>
      <family val="2"/>
    </font>
    <font>
      <sz val="9"/>
      <name val="Arial"/>
      <family val="2"/>
    </font>
    <font>
      <u val="single"/>
      <sz val="10"/>
      <color indexed="12"/>
      <name val="Arial"/>
      <family val="2"/>
    </font>
    <font>
      <u val="single"/>
      <sz val="10"/>
      <color indexed="20"/>
      <name val="Arial"/>
      <family val="2"/>
    </font>
    <font>
      <b/>
      <sz val="11"/>
      <color indexed="23"/>
      <name val="Calibri"/>
      <family val="2"/>
    </font>
    <font>
      <sz val="13"/>
      <color indexed="8"/>
      <name val="Arial"/>
      <family val="2"/>
    </font>
    <font>
      <sz val="13"/>
      <color indexed="10"/>
      <name val="Arial"/>
      <family val="2"/>
    </font>
    <font>
      <sz val="9"/>
      <color indexed="8"/>
      <name val="Arial"/>
      <family val="2"/>
    </font>
    <font>
      <b/>
      <sz val="10"/>
      <color indexed="8"/>
      <name val="Arial"/>
      <family val="2"/>
    </font>
    <font>
      <b/>
      <sz val="13"/>
      <color indexed="8"/>
      <name val="Arial"/>
      <family val="2"/>
    </font>
    <font>
      <sz val="9"/>
      <color indexed="10"/>
      <name val="Arial"/>
      <family val="2"/>
    </font>
    <font>
      <sz val="8"/>
      <name val="Segoe UI"/>
      <family val="2"/>
    </font>
    <font>
      <sz val="18"/>
      <color indexed="8"/>
      <name val="Calibri"/>
      <family val="0"/>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3"/>
      <color theme="1"/>
      <name val="Arial"/>
      <family val="2"/>
    </font>
    <font>
      <sz val="13"/>
      <color rgb="FFFF0000"/>
      <name val="Arial"/>
      <family val="2"/>
    </font>
    <font>
      <sz val="9"/>
      <color theme="1"/>
      <name val="Arial"/>
      <family val="2"/>
    </font>
    <font>
      <sz val="13"/>
      <color rgb="FF000000"/>
      <name val="Arial"/>
      <family val="2"/>
    </font>
    <font>
      <b/>
      <sz val="13"/>
      <color rgb="FF000000"/>
      <name val="Arial"/>
      <family val="2"/>
    </font>
    <font>
      <b/>
      <sz val="10"/>
      <color theme="1"/>
      <name val="Arial"/>
      <family val="2"/>
    </font>
    <font>
      <sz val="9"/>
      <color rgb="FFFF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rgb="FFFFE699"/>
        <bgColor indexed="64"/>
      </patternFill>
    </fill>
    <fill>
      <patternFill patternType="solid">
        <fgColor theme="6" tint="0.5999900102615356"/>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color indexed="63"/>
      </left>
      <right>
        <color indexed="63"/>
      </right>
      <top style="medium"/>
      <bottom style="mediu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style="thin"/>
    </border>
    <border>
      <left style="medium"/>
      <right style="thin"/>
      <top style="thin"/>
      <bottom style="thin"/>
    </border>
    <border>
      <left style="thin"/>
      <right style="medium"/>
      <top style="thin"/>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thin"/>
      <top style="thin"/>
      <bottom/>
    </border>
    <border>
      <left style="thin"/>
      <right style="medium"/>
      <top>
        <color indexed="63"/>
      </top>
      <bottom style="thin"/>
    </border>
    <border>
      <left style="thin"/>
      <right style="thin"/>
      <top style="medium"/>
      <bottom/>
    </border>
    <border>
      <left style="thin"/>
      <right style="thin"/>
      <top/>
      <bottom/>
    </border>
    <border>
      <left style="medium"/>
      <right>
        <color indexed="63"/>
      </right>
      <top>
        <color indexed="63"/>
      </top>
      <bottom style="medium"/>
    </border>
    <border>
      <left>
        <color indexed="63"/>
      </left>
      <right style="medium"/>
      <top>
        <color indexed="63"/>
      </top>
      <bottom style="medium"/>
    </border>
    <border>
      <left style="thin"/>
      <right style="thin"/>
      <top/>
      <bottom style="medium"/>
    </border>
    <border>
      <left style="thin"/>
      <right/>
      <top style="thin"/>
      <bottom style="thin"/>
    </border>
    <border>
      <left style="thin"/>
      <right/>
      <top style="thin"/>
      <bottom style="medium"/>
    </border>
    <border>
      <left style="thin"/>
      <right/>
      <top style="thin"/>
      <bottom/>
    </border>
    <border>
      <left style="thin"/>
      <right/>
      <top/>
      <bottom/>
    </border>
    <border>
      <left style="thin"/>
      <right/>
      <top/>
      <bottom style="thin"/>
    </border>
    <border>
      <left style="thin"/>
      <right style="medium"/>
      <top/>
      <bottom/>
    </border>
    <border>
      <left style="medium"/>
      <right style="thin"/>
      <top/>
      <bottom/>
    </border>
    <border>
      <left style="medium"/>
      <right style="thin"/>
      <top>
        <color indexed="63"/>
      </top>
      <bottom style="thin"/>
    </border>
    <border>
      <left style="thin"/>
      <right/>
      <top style="medium"/>
      <bottom/>
    </border>
    <border>
      <left style="medium"/>
      <right style="medium"/>
      <top>
        <color indexed="63"/>
      </top>
      <bottom>
        <color indexed="63"/>
      </bottom>
    </border>
    <border>
      <left style="medium"/>
      <right style="medium"/>
      <top>
        <color indexed="63"/>
      </top>
      <bottom style="medium"/>
    </border>
    <border>
      <left style="medium"/>
      <right style="thin"/>
      <top style="medium"/>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3" borderId="0" applyNumberFormat="0" applyBorder="0" applyAlignment="0" applyProtection="0"/>
    <xf numFmtId="0" fontId="44"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44" fontId="0" fillId="0" borderId="0" applyFill="0" applyBorder="0" applyAlignment="0" applyProtection="0"/>
    <xf numFmtId="0" fontId="10" fillId="23" borderId="0" applyNumberFormat="0" applyBorder="0" applyAlignment="0" applyProtection="0"/>
    <xf numFmtId="0" fontId="45" fillId="0" borderId="0">
      <alignment/>
      <protection/>
    </xf>
    <xf numFmtId="0" fontId="0" fillId="0" borderId="0">
      <alignment/>
      <protection/>
    </xf>
    <xf numFmtId="0" fontId="45" fillId="0" borderId="0">
      <alignment/>
      <protection/>
    </xf>
    <xf numFmtId="0" fontId="0" fillId="24" borderId="6" applyNumberFormat="0" applyAlignment="0" applyProtection="0"/>
    <xf numFmtId="9" fontId="0" fillId="0" borderId="0" applyFill="0" applyBorder="0" applyAlignment="0" applyProtection="0"/>
    <xf numFmtId="9" fontId="1" fillId="0" borderId="0" applyFont="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371">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Alignment="1">
      <alignment horizontal="center" vertical="center" wrapText="1"/>
    </xf>
    <xf numFmtId="184" fontId="0" fillId="0" borderId="0" xfId="0" applyNumberFormat="1" applyFont="1" applyBorder="1" applyAlignment="1">
      <alignment horizontal="right" vertical="center" wrapText="1"/>
    </xf>
    <xf numFmtId="184" fontId="0" fillId="0" borderId="0" xfId="0" applyNumberFormat="1" applyFont="1" applyAlignment="1">
      <alignment horizontal="right" vertical="center" wrapText="1"/>
    </xf>
    <xf numFmtId="0" fontId="18" fillId="0" borderId="11"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0" fillId="0" borderId="16" xfId="0" applyFont="1" applyFill="1" applyBorder="1" applyAlignment="1">
      <alignment vertical="center" wrapText="1"/>
    </xf>
    <xf numFmtId="0" fontId="18" fillId="25" borderId="11"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26" borderId="11" xfId="0" applyFont="1" applyFill="1" applyBorder="1" applyAlignment="1">
      <alignment horizontal="center" vertical="center" wrapText="1"/>
    </xf>
    <xf numFmtId="49" fontId="46" fillId="27" borderId="18" xfId="0" applyNumberFormat="1" applyFont="1" applyFill="1" applyBorder="1" applyAlignment="1">
      <alignment horizontal="justify" vertical="center" wrapText="1"/>
    </xf>
    <xf numFmtId="10" fontId="25" fillId="27" borderId="18" xfId="0" applyNumberFormat="1" applyFont="1" applyFill="1" applyBorder="1" applyAlignment="1">
      <alignment horizontal="center" vertical="center" wrapText="1"/>
    </xf>
    <xf numFmtId="0" fontId="25" fillId="27" borderId="19" xfId="0" applyFont="1" applyFill="1" applyBorder="1" applyAlignment="1">
      <alignment horizontal="justify" vertical="center" wrapText="1"/>
    </xf>
    <xf numFmtId="0" fontId="26" fillId="0" borderId="0" xfId="0" applyFont="1" applyAlignment="1">
      <alignment vertical="center"/>
    </xf>
    <xf numFmtId="49" fontId="46" fillId="27" borderId="19" xfId="0" applyNumberFormat="1" applyFont="1" applyFill="1" applyBorder="1" applyAlignment="1">
      <alignment horizontal="left" vertical="center" wrapText="1"/>
    </xf>
    <xf numFmtId="10" fontId="25" fillId="27" borderId="19" xfId="0" applyNumberFormat="1" applyFont="1" applyFill="1" applyBorder="1" applyAlignment="1">
      <alignment horizontal="center" vertical="center" wrapText="1"/>
    </xf>
    <xf numFmtId="49" fontId="46" fillId="27" borderId="19" xfId="0" applyNumberFormat="1" applyFont="1" applyFill="1" applyBorder="1" applyAlignment="1">
      <alignment horizontal="justify" vertical="center" wrapText="1"/>
    </xf>
    <xf numFmtId="9" fontId="25" fillId="27" borderId="19" xfId="0" applyNumberFormat="1" applyFont="1" applyFill="1" applyBorder="1" applyAlignment="1">
      <alignment horizontal="center" vertical="center" wrapText="1"/>
    </xf>
    <xf numFmtId="0" fontId="46" fillId="27" borderId="19" xfId="0" applyFont="1" applyFill="1" applyBorder="1" applyAlignment="1">
      <alignment horizontal="center" vertical="center" wrapText="1"/>
    </xf>
    <xf numFmtId="3" fontId="25" fillId="27" borderId="19" xfId="0" applyNumberFormat="1" applyFont="1" applyFill="1" applyBorder="1" applyAlignment="1">
      <alignment horizontal="center" vertical="center" wrapText="1"/>
    </xf>
    <xf numFmtId="0" fontId="25" fillId="27" borderId="19" xfId="0" applyFont="1" applyFill="1" applyBorder="1" applyAlignment="1">
      <alignment horizontal="center" vertical="center"/>
    </xf>
    <xf numFmtId="9" fontId="25" fillId="27" borderId="19" xfId="0" applyNumberFormat="1" applyFont="1" applyFill="1" applyBorder="1" applyAlignment="1">
      <alignment horizontal="center" vertical="center"/>
    </xf>
    <xf numFmtId="10" fontId="25" fillId="27" borderId="19" xfId="0" applyNumberFormat="1" applyFont="1" applyFill="1" applyBorder="1" applyAlignment="1">
      <alignment horizontal="center" vertical="center"/>
    </xf>
    <xf numFmtId="0" fontId="25" fillId="27" borderId="19" xfId="0" applyFont="1" applyFill="1" applyBorder="1" applyAlignment="1">
      <alignment horizontal="justify" vertical="top" wrapText="1"/>
    </xf>
    <xf numFmtId="49" fontId="25" fillId="27" borderId="19" xfId="0" applyNumberFormat="1" applyFont="1" applyFill="1" applyBorder="1" applyAlignment="1">
      <alignment horizontal="justify" vertical="center" wrapText="1"/>
    </xf>
    <xf numFmtId="0" fontId="25" fillId="0" borderId="19" xfId="0" applyFont="1" applyBorder="1" applyAlignment="1">
      <alignment horizontal="center" vertical="center" wrapText="1"/>
    </xf>
    <xf numFmtId="3" fontId="25" fillId="0" borderId="19" xfId="0" applyNumberFormat="1" applyFont="1" applyBorder="1" applyAlignment="1">
      <alignment horizontal="center" vertical="center" wrapText="1"/>
    </xf>
    <xf numFmtId="10" fontId="25" fillId="0" borderId="19" xfId="0" applyNumberFormat="1" applyFont="1" applyBorder="1" applyAlignment="1">
      <alignment horizontal="center" vertical="center" wrapText="1"/>
    </xf>
    <xf numFmtId="184" fontId="25" fillId="0" borderId="20" xfId="0" applyNumberFormat="1" applyFont="1" applyFill="1" applyBorder="1" applyAlignment="1">
      <alignment horizontal="justify" vertical="center" wrapText="1"/>
    </xf>
    <xf numFmtId="9" fontId="25" fillId="0" borderId="19" xfId="0" applyNumberFormat="1" applyFont="1" applyBorder="1" applyAlignment="1">
      <alignment horizontal="center" vertical="center" wrapText="1"/>
    </xf>
    <xf numFmtId="0" fontId="25" fillId="0" borderId="19" xfId="0" applyFont="1" applyBorder="1" applyAlignment="1" quotePrefix="1">
      <alignment horizontal="center" vertical="center" wrapText="1"/>
    </xf>
    <xf numFmtId="184" fontId="25" fillId="0" borderId="19" xfId="0" applyNumberFormat="1" applyFont="1" applyBorder="1" applyAlignment="1">
      <alignment horizontal="center" vertical="center" wrapText="1"/>
    </xf>
    <xf numFmtId="0" fontId="25" fillId="0" borderId="19" xfId="0" applyFont="1" applyFill="1" applyBorder="1" applyAlignment="1">
      <alignment horizontal="justify" vertical="center" wrapText="1"/>
    </xf>
    <xf numFmtId="0" fontId="46" fillId="0" borderId="19" xfId="0" applyFont="1" applyFill="1" applyBorder="1" applyAlignment="1">
      <alignment horizontal="center" vertical="center" wrapText="1"/>
    </xf>
    <xf numFmtId="3" fontId="25" fillId="0" borderId="19" xfId="0" applyNumberFormat="1" applyFont="1" applyFill="1" applyBorder="1" applyAlignment="1">
      <alignment horizontal="center" vertical="center" wrapText="1"/>
    </xf>
    <xf numFmtId="0" fontId="25" fillId="0" borderId="19" xfId="0" applyNumberFormat="1" applyFont="1" applyFill="1" applyBorder="1" applyAlignment="1">
      <alignment horizontal="center" vertical="center" wrapText="1"/>
    </xf>
    <xf numFmtId="9" fontId="46" fillId="0" borderId="19" xfId="0" applyNumberFormat="1" applyFont="1" applyFill="1" applyBorder="1" applyAlignment="1">
      <alignment horizontal="center" vertical="center" wrapText="1"/>
    </xf>
    <xf numFmtId="9" fontId="25" fillId="0" borderId="19" xfId="60" applyFont="1" applyFill="1" applyBorder="1" applyAlignment="1">
      <alignment horizontal="center" vertical="center" wrapText="1"/>
    </xf>
    <xf numFmtId="0" fontId="25" fillId="0" borderId="19" xfId="0" applyFont="1" applyBorder="1" applyAlignment="1">
      <alignment horizontal="justify" vertical="center" wrapText="1"/>
    </xf>
    <xf numFmtId="1" fontId="46" fillId="0" borderId="19" xfId="0" applyNumberFormat="1" applyFont="1" applyFill="1" applyBorder="1" applyAlignment="1">
      <alignment horizontal="center" vertical="center" wrapText="1"/>
    </xf>
    <xf numFmtId="1" fontId="25" fillId="0" borderId="19" xfId="60" applyNumberFormat="1" applyFont="1" applyFill="1" applyBorder="1" applyAlignment="1">
      <alignment horizontal="center" vertical="center" wrapText="1"/>
    </xf>
    <xf numFmtId="0" fontId="25" fillId="0" borderId="19" xfId="0" applyFont="1" applyBorder="1" applyAlignment="1">
      <alignment horizontal="justify" vertical="center"/>
    </xf>
    <xf numFmtId="1" fontId="25" fillId="0" borderId="19" xfId="0" applyNumberFormat="1" applyFont="1" applyFill="1" applyBorder="1" applyAlignment="1">
      <alignment horizontal="center" vertical="center" wrapText="1"/>
    </xf>
    <xf numFmtId="0" fontId="25" fillId="0" borderId="21" xfId="0" applyFont="1" applyBorder="1" applyAlignment="1">
      <alignment horizontal="justify" vertical="center" wrapText="1"/>
    </xf>
    <xf numFmtId="0" fontId="46" fillId="0" borderId="21" xfId="0" applyFont="1" applyFill="1" applyBorder="1" applyAlignment="1">
      <alignment horizontal="center" vertical="center" wrapText="1"/>
    </xf>
    <xf numFmtId="1" fontId="25" fillId="0" borderId="21" xfId="0" applyNumberFormat="1" applyFont="1" applyFill="1" applyBorder="1" applyAlignment="1">
      <alignment horizontal="center" vertical="center" wrapText="1"/>
    </xf>
    <xf numFmtId="170" fontId="26" fillId="0" borderId="0" xfId="0" applyNumberFormat="1" applyFont="1" applyAlignment="1">
      <alignment vertical="center"/>
    </xf>
    <xf numFmtId="0" fontId="25" fillId="0" borderId="0" xfId="0" applyFont="1" applyAlignment="1">
      <alignment vertical="center"/>
    </xf>
    <xf numFmtId="0" fontId="25" fillId="0" borderId="0" xfId="0" applyFont="1" applyFill="1" applyAlignment="1">
      <alignment horizontal="center" vertical="center" wrapText="1"/>
    </xf>
    <xf numFmtId="0" fontId="25" fillId="0" borderId="0" xfId="0" applyFont="1" applyAlignment="1">
      <alignment horizontal="center" vertical="center" wrapText="1"/>
    </xf>
    <xf numFmtId="184" fontId="25" fillId="0" borderId="0" xfId="0" applyNumberFormat="1" applyFont="1" applyAlignment="1">
      <alignment horizontal="right" vertical="center" wrapText="1"/>
    </xf>
    <xf numFmtId="0" fontId="25" fillId="0" borderId="16" xfId="0" applyFont="1" applyFill="1" applyBorder="1" applyAlignment="1">
      <alignment horizontal="center" vertical="center" wrapText="1"/>
    </xf>
    <xf numFmtId="0" fontId="25" fillId="0" borderId="12"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Border="1" applyAlignment="1">
      <alignment horizontal="right" vertical="center" wrapText="1"/>
    </xf>
    <xf numFmtId="0" fontId="25" fillId="0" borderId="0" xfId="0" applyFont="1" applyBorder="1" applyAlignment="1">
      <alignment horizontal="left" vertical="center" wrapText="1"/>
    </xf>
    <xf numFmtId="0" fontId="25" fillId="0" borderId="16" xfId="0" applyFont="1" applyBorder="1" applyAlignment="1">
      <alignment vertical="center" wrapText="1"/>
    </xf>
    <xf numFmtId="0" fontId="25" fillId="0" borderId="22" xfId="0" applyFont="1" applyBorder="1" applyAlignment="1">
      <alignment vertical="center"/>
    </xf>
    <xf numFmtId="0" fontId="25" fillId="0" borderId="22" xfId="0" applyFont="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left" vertical="center" wrapText="1"/>
    </xf>
    <xf numFmtId="0" fontId="47" fillId="0" borderId="0" xfId="0" applyFont="1" applyBorder="1" applyAlignment="1">
      <alignment horizontal="center" vertical="center" wrapText="1"/>
    </xf>
    <xf numFmtId="0" fontId="47" fillId="0" borderId="0" xfId="0" applyFont="1" applyBorder="1" applyAlignment="1">
      <alignment vertical="center" wrapText="1"/>
    </xf>
    <xf numFmtId="10" fontId="25" fillId="0" borderId="19" xfId="0" applyNumberFormat="1" applyFont="1" applyFill="1" applyBorder="1" applyAlignment="1">
      <alignment horizontal="center" vertical="center" wrapText="1"/>
    </xf>
    <xf numFmtId="10" fontId="25" fillId="0" borderId="21" xfId="0" applyNumberFormat="1" applyFont="1" applyFill="1" applyBorder="1" applyAlignment="1">
      <alignment horizontal="center" vertical="center" wrapText="1"/>
    </xf>
    <xf numFmtId="0" fontId="25" fillId="0" borderId="19" xfId="0" applyFont="1" applyBorder="1" applyAlignment="1">
      <alignment horizontal="justify" vertical="top" wrapText="1"/>
    </xf>
    <xf numFmtId="0" fontId="27" fillId="0" borderId="19" xfId="0" applyFont="1" applyBorder="1" applyAlignment="1">
      <alignment horizontal="center" vertical="center" wrapText="1"/>
    </xf>
    <xf numFmtId="0" fontId="27" fillId="0" borderId="19" xfId="0" applyFont="1" applyBorder="1" applyAlignment="1">
      <alignment horizontal="justify" vertical="center" wrapText="1"/>
    </xf>
    <xf numFmtId="10" fontId="25" fillId="0" borderId="19" xfId="60" applyNumberFormat="1" applyFont="1" applyFill="1" applyBorder="1" applyAlignment="1">
      <alignment horizontal="center" vertical="center" wrapText="1"/>
    </xf>
    <xf numFmtId="0" fontId="25" fillId="27" borderId="19" xfId="0" applyFont="1" applyFill="1" applyBorder="1" applyAlignment="1">
      <alignment horizontal="center" vertical="center" wrapText="1"/>
    </xf>
    <xf numFmtId="0" fontId="25" fillId="27" borderId="18" xfId="0" applyFont="1" applyFill="1" applyBorder="1" applyAlignment="1">
      <alignment horizontal="center" vertical="center" wrapText="1"/>
    </xf>
    <xf numFmtId="0" fontId="18" fillId="26" borderId="23" xfId="0" applyFont="1" applyFill="1" applyBorder="1" applyAlignment="1">
      <alignment horizontal="center" vertical="center" wrapText="1"/>
    </xf>
    <xf numFmtId="184" fontId="26" fillId="28" borderId="11" xfId="52" applyNumberFormat="1" applyFont="1" applyFill="1" applyBorder="1" applyAlignment="1">
      <alignment horizontal="center" vertical="center" wrapText="1"/>
    </xf>
    <xf numFmtId="10" fontId="26" fillId="28" borderId="11" xfId="0" applyNumberFormat="1" applyFont="1" applyFill="1" applyBorder="1" applyAlignment="1">
      <alignment horizontal="center" vertical="center"/>
    </xf>
    <xf numFmtId="0" fontId="25" fillId="28" borderId="24" xfId="0" applyFont="1" applyFill="1" applyBorder="1" applyAlignment="1">
      <alignment vertical="center"/>
    </xf>
    <xf numFmtId="0" fontId="25" fillId="28" borderId="17" xfId="0" applyFont="1" applyFill="1" applyBorder="1" applyAlignment="1">
      <alignment vertical="center"/>
    </xf>
    <xf numFmtId="0" fontId="25" fillId="28" borderId="25" xfId="0" applyFont="1" applyFill="1" applyBorder="1" applyAlignment="1">
      <alignment vertical="center"/>
    </xf>
    <xf numFmtId="0" fontId="26" fillId="28" borderId="24" xfId="0" applyFont="1" applyFill="1" applyBorder="1" applyAlignment="1">
      <alignment vertical="center" wrapText="1"/>
    </xf>
    <xf numFmtId="0" fontId="26" fillId="28" borderId="17" xfId="0" applyFont="1" applyFill="1" applyBorder="1" applyAlignment="1">
      <alignment vertical="center" wrapText="1"/>
    </xf>
    <xf numFmtId="0" fontId="26" fillId="28" borderId="25" xfId="0" applyFont="1" applyFill="1" applyBorder="1" applyAlignment="1">
      <alignment vertical="center" wrapText="1"/>
    </xf>
    <xf numFmtId="10" fontId="46" fillId="0" borderId="26" xfId="0" applyNumberFormat="1" applyFont="1" applyFill="1" applyBorder="1" applyAlignment="1">
      <alignment horizontal="center" vertical="center" wrapText="1"/>
    </xf>
    <xf numFmtId="0" fontId="26" fillId="0" borderId="19" xfId="0" applyFont="1" applyBorder="1" applyAlignment="1">
      <alignment horizontal="center" vertical="center"/>
    </xf>
    <xf numFmtId="184" fontId="46" fillId="27" borderId="19" xfId="0" applyNumberFormat="1" applyFont="1" applyFill="1" applyBorder="1" applyAlignment="1">
      <alignment vertical="center" wrapText="1"/>
    </xf>
    <xf numFmtId="0" fontId="28" fillId="0" borderId="27" xfId="0" applyFont="1" applyFill="1" applyBorder="1" applyAlignment="1">
      <alignment vertical="center" wrapText="1"/>
    </xf>
    <xf numFmtId="184" fontId="46" fillId="27" borderId="18" xfId="0" applyNumberFormat="1" applyFont="1" applyFill="1" applyBorder="1" applyAlignment="1">
      <alignment vertical="center" wrapText="1"/>
    </xf>
    <xf numFmtId="10" fontId="46" fillId="27" borderId="28" xfId="0" applyNumberFormat="1" applyFont="1" applyFill="1" applyBorder="1" applyAlignment="1">
      <alignment horizontal="center" vertical="center" wrapText="1"/>
    </xf>
    <xf numFmtId="0" fontId="28" fillId="0" borderId="29" xfId="0" applyFont="1" applyFill="1" applyBorder="1" applyAlignment="1">
      <alignment vertical="center" wrapText="1"/>
    </xf>
    <xf numFmtId="10" fontId="25" fillId="0" borderId="30" xfId="0" applyNumberFormat="1" applyFont="1" applyBorder="1" applyAlignment="1">
      <alignment horizontal="center" vertical="center" wrapText="1"/>
    </xf>
    <xf numFmtId="0" fontId="28" fillId="0" borderId="31" xfId="0" applyFont="1" applyFill="1" applyBorder="1" applyAlignment="1">
      <alignment vertical="center" wrapText="1"/>
    </xf>
    <xf numFmtId="10" fontId="46" fillId="0" borderId="32" xfId="0" applyNumberFormat="1" applyFont="1" applyFill="1" applyBorder="1" applyAlignment="1">
      <alignment horizontal="center" vertical="center" wrapText="1"/>
    </xf>
    <xf numFmtId="10" fontId="46" fillId="0" borderId="30" xfId="52" applyNumberFormat="1" applyFont="1" applyFill="1" applyBorder="1" applyAlignment="1">
      <alignment horizontal="center" vertical="center" wrapText="1"/>
    </xf>
    <xf numFmtId="0" fontId="28" fillId="0" borderId="33" xfId="0" applyFont="1" applyFill="1" applyBorder="1" applyAlignment="1">
      <alignment vertical="center" wrapText="1"/>
    </xf>
    <xf numFmtId="0" fontId="26" fillId="0" borderId="21" xfId="0" applyFont="1" applyBorder="1" applyAlignment="1">
      <alignment horizontal="center" vertical="center"/>
    </xf>
    <xf numFmtId="184" fontId="46" fillId="27" borderId="21" xfId="0" applyNumberFormat="1" applyFont="1" applyFill="1" applyBorder="1" applyAlignment="1">
      <alignment vertical="center" wrapText="1"/>
    </xf>
    <xf numFmtId="0" fontId="26" fillId="0" borderId="34" xfId="0" applyFont="1" applyBorder="1" applyAlignment="1">
      <alignment horizontal="center" vertical="center"/>
    </xf>
    <xf numFmtId="184" fontId="46" fillId="27" borderId="35" xfId="0" applyNumberFormat="1" applyFont="1" applyFill="1" applyBorder="1" applyAlignment="1">
      <alignment vertical="center" wrapText="1"/>
    </xf>
    <xf numFmtId="184" fontId="25" fillId="0" borderId="36" xfId="0" applyNumberFormat="1" applyFont="1" applyBorder="1" applyAlignment="1">
      <alignment horizontal="center" vertical="center" wrapText="1"/>
    </xf>
    <xf numFmtId="10" fontId="25" fillId="0" borderId="36" xfId="0" applyNumberFormat="1" applyFont="1" applyBorder="1" applyAlignment="1">
      <alignment horizontal="center" vertical="center" wrapText="1"/>
    </xf>
    <xf numFmtId="0" fontId="29" fillId="26" borderId="11" xfId="0" applyFont="1" applyFill="1" applyBorder="1" applyAlignment="1">
      <alignment horizontal="center" vertical="center" wrapText="1"/>
    </xf>
    <xf numFmtId="0" fontId="30" fillId="0" borderId="0" xfId="0" applyFont="1" applyAlignment="1">
      <alignment/>
    </xf>
    <xf numFmtId="0" fontId="29" fillId="26" borderId="23" xfId="0" applyFont="1" applyFill="1" applyBorder="1" applyAlignment="1">
      <alignment horizontal="center" vertical="center" wrapText="1"/>
    </xf>
    <xf numFmtId="49" fontId="48" fillId="27" borderId="18" xfId="0" applyNumberFormat="1" applyFont="1" applyFill="1" applyBorder="1" applyAlignment="1">
      <alignment horizontal="justify" vertical="center" wrapText="1"/>
    </xf>
    <xf numFmtId="0" fontId="30" fillId="27" borderId="18" xfId="0" applyFont="1" applyFill="1" applyBorder="1" applyAlignment="1">
      <alignment horizontal="center" vertical="center" wrapText="1"/>
    </xf>
    <xf numFmtId="10" fontId="30" fillId="27" borderId="18" xfId="0" applyNumberFormat="1" applyFont="1" applyFill="1" applyBorder="1" applyAlignment="1">
      <alignment horizontal="center" vertical="center" wrapText="1"/>
    </xf>
    <xf numFmtId="0" fontId="30" fillId="27" borderId="19" xfId="0" applyFont="1" applyFill="1" applyBorder="1" applyAlignment="1">
      <alignment horizontal="justify" vertical="center" wrapText="1"/>
    </xf>
    <xf numFmtId="49" fontId="48" fillId="27" borderId="19" xfId="0" applyNumberFormat="1" applyFont="1" applyFill="1" applyBorder="1" applyAlignment="1">
      <alignment horizontal="left" vertical="center" wrapText="1"/>
    </xf>
    <xf numFmtId="0" fontId="30" fillId="27" borderId="19" xfId="0" applyFont="1" applyFill="1" applyBorder="1" applyAlignment="1">
      <alignment horizontal="center" vertical="center" wrapText="1"/>
    </xf>
    <xf numFmtId="10" fontId="30" fillId="27" borderId="19" xfId="0" applyNumberFormat="1" applyFont="1" applyFill="1" applyBorder="1" applyAlignment="1">
      <alignment horizontal="center" vertical="center" wrapText="1"/>
    </xf>
    <xf numFmtId="49" fontId="48" fillId="27" borderId="19" xfId="0" applyNumberFormat="1" applyFont="1" applyFill="1" applyBorder="1" applyAlignment="1">
      <alignment horizontal="justify" vertical="center" wrapText="1"/>
    </xf>
    <xf numFmtId="9" fontId="30" fillId="27" borderId="19" xfId="0" applyNumberFormat="1" applyFont="1" applyFill="1" applyBorder="1" applyAlignment="1">
      <alignment horizontal="center" vertical="center" wrapText="1"/>
    </xf>
    <xf numFmtId="0" fontId="48" fillId="27" borderId="19" xfId="0" applyFont="1" applyFill="1" applyBorder="1" applyAlignment="1">
      <alignment horizontal="center" vertical="center" wrapText="1"/>
    </xf>
    <xf numFmtId="3" fontId="30" fillId="27" borderId="19" xfId="0" applyNumberFormat="1" applyFont="1" applyFill="1" applyBorder="1" applyAlignment="1">
      <alignment horizontal="center" vertical="center" wrapText="1"/>
    </xf>
    <xf numFmtId="0" fontId="30" fillId="27" borderId="19" xfId="0" applyFont="1" applyFill="1" applyBorder="1" applyAlignment="1">
      <alignment horizontal="center" vertical="center"/>
    </xf>
    <xf numFmtId="9" fontId="30" fillId="27" borderId="19" xfId="0" applyNumberFormat="1" applyFont="1" applyFill="1" applyBorder="1" applyAlignment="1">
      <alignment horizontal="center" vertical="center"/>
    </xf>
    <xf numFmtId="10" fontId="30" fillId="27" borderId="19" xfId="0" applyNumberFormat="1" applyFont="1" applyFill="1" applyBorder="1" applyAlignment="1">
      <alignment horizontal="center" vertical="center"/>
    </xf>
    <xf numFmtId="0" fontId="30" fillId="27" borderId="19" xfId="0" applyFont="1" applyFill="1" applyBorder="1" applyAlignment="1">
      <alignment horizontal="justify" vertical="top" wrapText="1"/>
    </xf>
    <xf numFmtId="49" fontId="30" fillId="27" borderId="19" xfId="0" applyNumberFormat="1" applyFont="1" applyFill="1" applyBorder="1" applyAlignment="1">
      <alignment horizontal="justify" vertical="center" wrapText="1"/>
    </xf>
    <xf numFmtId="0" fontId="30" fillId="0" borderId="19" xfId="0" applyFont="1" applyBorder="1" applyAlignment="1">
      <alignment horizontal="center" vertical="center" wrapText="1"/>
    </xf>
    <xf numFmtId="3" fontId="30" fillId="0" borderId="19" xfId="0" applyNumberFormat="1" applyFont="1" applyBorder="1" applyAlignment="1">
      <alignment horizontal="center" vertical="center" wrapText="1"/>
    </xf>
    <xf numFmtId="10" fontId="30" fillId="0" borderId="19" xfId="0" applyNumberFormat="1" applyFont="1" applyBorder="1" applyAlignment="1">
      <alignment horizontal="center" vertical="center" wrapText="1"/>
    </xf>
    <xf numFmtId="184" fontId="30" fillId="0" borderId="36" xfId="0" applyNumberFormat="1" applyFont="1" applyBorder="1" applyAlignment="1">
      <alignment horizontal="center" vertical="center" wrapText="1"/>
    </xf>
    <xf numFmtId="10" fontId="30" fillId="0" borderId="36" xfId="0" applyNumberFormat="1" applyFont="1" applyBorder="1" applyAlignment="1">
      <alignment horizontal="center" vertical="center" wrapText="1"/>
    </xf>
    <xf numFmtId="184" fontId="30" fillId="0" borderId="20" xfId="0" applyNumberFormat="1" applyFont="1" applyFill="1" applyBorder="1" applyAlignment="1">
      <alignment horizontal="justify" vertical="center" wrapText="1"/>
    </xf>
    <xf numFmtId="9" fontId="30" fillId="0" borderId="19" xfId="0" applyNumberFormat="1" applyFont="1" applyBorder="1" applyAlignment="1">
      <alignment horizontal="center" vertical="center" wrapText="1"/>
    </xf>
    <xf numFmtId="0" fontId="30" fillId="0" borderId="19" xfId="0" applyFont="1" applyBorder="1" applyAlignment="1" quotePrefix="1">
      <alignment horizontal="center" vertical="center" wrapText="1"/>
    </xf>
    <xf numFmtId="184" fontId="30" fillId="0" borderId="19" xfId="0" applyNumberFormat="1" applyFont="1" applyBorder="1" applyAlignment="1">
      <alignment horizontal="center" vertical="center" wrapText="1"/>
    </xf>
    <xf numFmtId="0" fontId="30" fillId="0" borderId="19" xfId="0" applyFont="1" applyFill="1" applyBorder="1" applyAlignment="1">
      <alignment horizontal="justify" vertical="center" wrapText="1"/>
    </xf>
    <xf numFmtId="0" fontId="48" fillId="0" borderId="19" xfId="0" applyFont="1" applyFill="1" applyBorder="1" applyAlignment="1">
      <alignment horizontal="center" vertical="center" wrapText="1"/>
    </xf>
    <xf numFmtId="3" fontId="30" fillId="0" borderId="19" xfId="0" applyNumberFormat="1" applyFont="1" applyFill="1" applyBorder="1" applyAlignment="1">
      <alignment horizontal="center" vertical="center" wrapText="1"/>
    </xf>
    <xf numFmtId="0" fontId="30" fillId="0" borderId="19" xfId="0" applyFont="1" applyBorder="1" applyAlignment="1">
      <alignment horizontal="justify" vertical="center" wrapText="1"/>
    </xf>
    <xf numFmtId="0" fontId="30" fillId="0" borderId="19" xfId="0" applyNumberFormat="1" applyFont="1" applyFill="1" applyBorder="1" applyAlignment="1">
      <alignment horizontal="center" vertical="center" wrapText="1"/>
    </xf>
    <xf numFmtId="9" fontId="48" fillId="0" borderId="19" xfId="0" applyNumberFormat="1" applyFont="1" applyFill="1" applyBorder="1" applyAlignment="1">
      <alignment horizontal="center" vertical="center" wrapText="1"/>
    </xf>
    <xf numFmtId="9" fontId="30" fillId="0" borderId="19" xfId="60" applyFont="1" applyFill="1" applyBorder="1" applyAlignment="1">
      <alignment horizontal="center" vertical="center" wrapText="1"/>
    </xf>
    <xf numFmtId="10" fontId="30" fillId="0" borderId="19" xfId="60" applyNumberFormat="1" applyFont="1" applyFill="1" applyBorder="1" applyAlignment="1">
      <alignment horizontal="center" vertical="center" wrapText="1"/>
    </xf>
    <xf numFmtId="1" fontId="48" fillId="0" borderId="19" xfId="0" applyNumberFormat="1" applyFont="1" applyFill="1" applyBorder="1" applyAlignment="1">
      <alignment horizontal="center" vertical="center" wrapText="1"/>
    </xf>
    <xf numFmtId="1" fontId="30" fillId="0" borderId="19" xfId="60" applyNumberFormat="1" applyFont="1" applyFill="1" applyBorder="1" applyAlignment="1">
      <alignment horizontal="center" vertical="center" wrapText="1"/>
    </xf>
    <xf numFmtId="0" fontId="30" fillId="0" borderId="19" xfId="0" applyFont="1" applyBorder="1" applyAlignment="1">
      <alignment horizontal="justify" vertical="center"/>
    </xf>
    <xf numFmtId="1" fontId="30" fillId="0" borderId="19" xfId="0" applyNumberFormat="1" applyFont="1" applyFill="1" applyBorder="1" applyAlignment="1">
      <alignment horizontal="center" vertical="center" wrapText="1"/>
    </xf>
    <xf numFmtId="10" fontId="30" fillId="0" borderId="19" xfId="0" applyNumberFormat="1" applyFont="1" applyFill="1" applyBorder="1" applyAlignment="1">
      <alignment horizontal="center" vertical="center" wrapText="1"/>
    </xf>
    <xf numFmtId="0" fontId="30" fillId="0" borderId="19" xfId="0" applyFont="1" applyBorder="1" applyAlignment="1">
      <alignment horizontal="justify" vertical="top" wrapText="1"/>
    </xf>
    <xf numFmtId="0" fontId="30" fillId="0" borderId="21" xfId="0" applyFont="1" applyBorder="1" applyAlignment="1">
      <alignment horizontal="justify" vertical="center" wrapText="1"/>
    </xf>
    <xf numFmtId="0" fontId="48" fillId="0" borderId="21" xfId="0" applyFont="1" applyFill="1" applyBorder="1" applyAlignment="1">
      <alignment horizontal="center" vertical="center" wrapText="1"/>
    </xf>
    <xf numFmtId="1" fontId="30" fillId="0" borderId="21" xfId="0" applyNumberFormat="1" applyFont="1" applyFill="1" applyBorder="1" applyAlignment="1">
      <alignment horizontal="center" vertical="center" wrapText="1"/>
    </xf>
    <xf numFmtId="10" fontId="30" fillId="0" borderId="21" xfId="0" applyNumberFormat="1" applyFont="1" applyFill="1" applyBorder="1" applyAlignment="1">
      <alignment horizontal="center" vertical="center" wrapText="1"/>
    </xf>
    <xf numFmtId="9" fontId="30" fillId="0" borderId="0" xfId="0" applyNumberFormat="1" applyFont="1" applyAlignment="1">
      <alignment/>
    </xf>
    <xf numFmtId="184" fontId="46" fillId="27" borderId="20" xfId="0" applyNumberFormat="1" applyFont="1" applyFill="1" applyBorder="1" applyAlignment="1">
      <alignment vertical="center" wrapText="1"/>
    </xf>
    <xf numFmtId="10" fontId="46" fillId="27" borderId="37" xfId="0" applyNumberFormat="1" applyFont="1" applyFill="1" applyBorder="1" applyAlignment="1">
      <alignment horizontal="center" vertical="center" wrapText="1"/>
    </xf>
    <xf numFmtId="10" fontId="46" fillId="27" borderId="38" xfId="0" applyNumberFormat="1" applyFont="1" applyFill="1" applyBorder="1" applyAlignment="1">
      <alignment horizontal="center" vertical="center" wrapText="1"/>
    </xf>
    <xf numFmtId="10" fontId="46" fillId="27" borderId="39" xfId="0" applyNumberFormat="1" applyFont="1" applyFill="1" applyBorder="1" applyAlignment="1">
      <alignment horizontal="center" vertical="center" wrapText="1"/>
    </xf>
    <xf numFmtId="10" fontId="46" fillId="27" borderId="20" xfId="0" applyNumberFormat="1" applyFont="1" applyFill="1" applyBorder="1" applyAlignment="1">
      <alignment horizontal="center" vertical="center" wrapText="1"/>
    </xf>
    <xf numFmtId="10" fontId="46" fillId="27" borderId="36" xfId="0" applyNumberFormat="1" applyFont="1" applyFill="1" applyBorder="1" applyAlignment="1">
      <alignment horizontal="center" vertical="center" wrapText="1"/>
    </xf>
    <xf numFmtId="184" fontId="46" fillId="27" borderId="38" xfId="0" applyNumberFormat="1" applyFont="1" applyFill="1" applyBorder="1" applyAlignment="1">
      <alignment horizontal="center" vertical="center" wrapText="1"/>
    </xf>
    <xf numFmtId="184" fontId="46" fillId="27" borderId="39" xfId="0" applyNumberFormat="1" applyFont="1" applyFill="1" applyBorder="1" applyAlignment="1">
      <alignment horizontal="center" vertical="center" wrapText="1"/>
    </xf>
    <xf numFmtId="184" fontId="46" fillId="27" borderId="20" xfId="0" applyNumberFormat="1" applyFont="1" applyFill="1" applyBorder="1" applyAlignment="1">
      <alignment horizontal="center" vertical="center" wrapText="1"/>
    </xf>
    <xf numFmtId="184" fontId="46" fillId="27" borderId="36" xfId="0" applyNumberFormat="1" applyFont="1" applyFill="1" applyBorder="1" applyAlignment="1">
      <alignment horizontal="center" vertical="center" wrapText="1"/>
    </xf>
    <xf numFmtId="184" fontId="47" fillId="0" borderId="36" xfId="0" applyNumberFormat="1" applyFont="1" applyBorder="1" applyAlignment="1">
      <alignment horizontal="center" vertical="center" wrapText="1"/>
    </xf>
    <xf numFmtId="0" fontId="47" fillId="0" borderId="20" xfId="0" applyFont="1" applyBorder="1" applyAlignment="1">
      <alignment horizontal="center" vertical="center" wrapText="1"/>
    </xf>
    <xf numFmtId="184" fontId="25" fillId="0" borderId="36" xfId="0" applyNumberFormat="1" applyFont="1" applyBorder="1" applyAlignment="1">
      <alignment horizontal="center" vertical="center" wrapText="1"/>
    </xf>
    <xf numFmtId="0" fontId="25" fillId="0" borderId="20" xfId="0" applyFont="1" applyBorder="1" applyAlignment="1">
      <alignment horizontal="center" vertical="center" wrapText="1"/>
    </xf>
    <xf numFmtId="10" fontId="25" fillId="0" borderId="36" xfId="0" applyNumberFormat="1" applyFont="1" applyBorder="1" applyAlignment="1">
      <alignment horizontal="center" vertical="center" wrapText="1"/>
    </xf>
    <xf numFmtId="10" fontId="25" fillId="0" borderId="20" xfId="0" applyNumberFormat="1" applyFont="1" applyBorder="1" applyAlignment="1">
      <alignment horizontal="center" vertical="center" wrapText="1"/>
    </xf>
    <xf numFmtId="0" fontId="26" fillId="0" borderId="0" xfId="0" applyFont="1" applyBorder="1" applyAlignment="1">
      <alignment horizontal="left" vertical="center" wrapText="1"/>
    </xf>
    <xf numFmtId="0" fontId="25" fillId="0" borderId="4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1" xfId="0" applyFont="1" applyBorder="1" applyAlignment="1">
      <alignment horizontal="center" vertical="center" wrapText="1"/>
    </xf>
    <xf numFmtId="10" fontId="46" fillId="0" borderId="19" xfId="0" applyNumberFormat="1" applyFont="1" applyFill="1" applyBorder="1" applyAlignment="1">
      <alignment horizontal="center" vertical="center" wrapText="1"/>
    </xf>
    <xf numFmtId="10" fontId="46" fillId="0" borderId="36"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25" fillId="27" borderId="30" xfId="0" applyFont="1" applyFill="1" applyBorder="1" applyAlignment="1">
      <alignment horizontal="center" vertical="center" wrapText="1"/>
    </xf>
    <xf numFmtId="0" fontId="25" fillId="27" borderId="32" xfId="0" applyFont="1" applyFill="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36"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1" xfId="0" applyFont="1" applyFill="1" applyBorder="1" applyAlignment="1">
      <alignment horizontal="center" vertical="center" wrapText="1"/>
    </xf>
    <xf numFmtId="184" fontId="46" fillId="0" borderId="19" xfId="0" applyNumberFormat="1" applyFont="1" applyFill="1" applyBorder="1" applyAlignment="1">
      <alignment horizontal="center" vertical="center" wrapText="1"/>
    </xf>
    <xf numFmtId="184" fontId="46" fillId="0" borderId="36" xfId="0" applyNumberFormat="1" applyFont="1" applyFill="1" applyBorder="1" applyAlignment="1">
      <alignment horizontal="center" vertical="center" wrapText="1"/>
    </xf>
    <xf numFmtId="0" fontId="49" fillId="0" borderId="19" xfId="0" applyFont="1" applyBorder="1" applyAlignment="1">
      <alignment horizontal="center" vertical="center" wrapText="1"/>
    </xf>
    <xf numFmtId="0" fontId="49" fillId="0" borderId="21" xfId="0" applyFont="1" applyBorder="1" applyAlignment="1">
      <alignment horizontal="center" vertical="center" wrapText="1"/>
    </xf>
    <xf numFmtId="49" fontId="49" fillId="0" borderId="19" xfId="49" applyNumberFormat="1" applyFont="1" applyFill="1" applyBorder="1" applyAlignment="1">
      <alignment horizontal="center" vertical="center" wrapText="1"/>
      <protection/>
    </xf>
    <xf numFmtId="49" fontId="49" fillId="0" borderId="21" xfId="49" applyNumberFormat="1" applyFont="1" applyFill="1" applyBorder="1" applyAlignment="1">
      <alignment horizontal="center" vertical="center" wrapText="1"/>
      <protection/>
    </xf>
    <xf numFmtId="0" fontId="49" fillId="0" borderId="43" xfId="0" applyFont="1" applyBorder="1" applyAlignment="1">
      <alignment horizontal="center" vertical="center" wrapText="1"/>
    </xf>
    <xf numFmtId="0" fontId="49" fillId="0" borderId="44" xfId="0" applyFont="1" applyBorder="1" applyAlignment="1">
      <alignment horizontal="center" vertical="center" wrapText="1"/>
    </xf>
    <xf numFmtId="41" fontId="25" fillId="0" borderId="31" xfId="51" applyFont="1" applyFill="1" applyBorder="1" applyAlignment="1">
      <alignment horizontal="center" vertical="center" wrapText="1"/>
    </xf>
    <xf numFmtId="41" fontId="25" fillId="0" borderId="33" xfId="51" applyFont="1" applyFill="1" applyBorder="1" applyAlignment="1">
      <alignment horizontal="center" vertical="center" wrapText="1"/>
    </xf>
    <xf numFmtId="0" fontId="50" fillId="29" borderId="31" xfId="0" applyFont="1" applyFill="1" applyBorder="1" applyAlignment="1">
      <alignment horizontal="center" vertical="center" wrapText="1"/>
    </xf>
    <xf numFmtId="0" fontId="50" fillId="29" borderId="33" xfId="0" applyFont="1" applyFill="1" applyBorder="1" applyAlignment="1">
      <alignment horizontal="center" vertical="center" wrapText="1"/>
    </xf>
    <xf numFmtId="0" fontId="50" fillId="0" borderId="19" xfId="0" applyFont="1" applyBorder="1" applyAlignment="1">
      <alignment horizontal="center" vertical="center" wrapText="1"/>
    </xf>
    <xf numFmtId="0" fontId="50" fillId="0" borderId="21" xfId="0" applyFont="1" applyBorder="1" applyAlignment="1">
      <alignment horizontal="center" vertical="center" wrapText="1"/>
    </xf>
    <xf numFmtId="184" fontId="46" fillId="0" borderId="36" xfId="52" applyNumberFormat="1" applyFont="1" applyFill="1" applyBorder="1" applyAlignment="1">
      <alignment horizontal="center" vertical="center" wrapText="1"/>
    </xf>
    <xf numFmtId="184" fontId="46" fillId="0" borderId="39" xfId="52" applyNumberFormat="1" applyFont="1" applyFill="1" applyBorder="1" applyAlignment="1">
      <alignment horizontal="center" vertical="center" wrapText="1"/>
    </xf>
    <xf numFmtId="184" fontId="46" fillId="0" borderId="20" xfId="52" applyNumberFormat="1" applyFont="1" applyFill="1" applyBorder="1" applyAlignment="1">
      <alignment horizontal="center" vertical="center" wrapText="1"/>
    </xf>
    <xf numFmtId="10" fontId="46" fillId="0" borderId="36" xfId="52" applyNumberFormat="1" applyFont="1" applyFill="1" applyBorder="1" applyAlignment="1">
      <alignment horizontal="center" vertical="center" wrapText="1"/>
    </xf>
    <xf numFmtId="10" fontId="46" fillId="0" borderId="39" xfId="52" applyNumberFormat="1" applyFont="1" applyFill="1" applyBorder="1" applyAlignment="1">
      <alignment horizontal="center" vertical="center" wrapText="1"/>
    </xf>
    <xf numFmtId="10" fontId="46" fillId="0" borderId="20" xfId="52"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36" xfId="0" applyFont="1" applyBorder="1" applyAlignment="1">
      <alignment horizontal="justify" vertical="center" wrapText="1"/>
    </xf>
    <xf numFmtId="0" fontId="25" fillId="0" borderId="39" xfId="0" applyFont="1" applyBorder="1" applyAlignment="1">
      <alignment horizontal="justify" vertical="center" wrapText="1"/>
    </xf>
    <xf numFmtId="0" fontId="25" fillId="0" borderId="20" xfId="0" applyFont="1" applyBorder="1" applyAlignment="1">
      <alignment horizontal="justify" vertical="center" wrapText="1"/>
    </xf>
    <xf numFmtId="0" fontId="25" fillId="0" borderId="19" xfId="0" applyFont="1" applyFill="1" applyBorder="1" applyAlignment="1" quotePrefix="1">
      <alignment horizontal="center" vertical="center" wrapText="1"/>
    </xf>
    <xf numFmtId="0" fontId="25" fillId="0" borderId="36" xfId="0" applyFont="1" applyBorder="1" applyAlignment="1">
      <alignment horizontal="center" vertical="center" wrapText="1"/>
    </xf>
    <xf numFmtId="0" fontId="25" fillId="0" borderId="39"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3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6" xfId="49" applyNumberFormat="1" applyFont="1" applyFill="1" applyBorder="1" applyAlignment="1">
      <alignment horizontal="center" vertical="center" wrapText="1"/>
      <protection/>
    </xf>
    <xf numFmtId="49" fontId="49" fillId="0" borderId="39" xfId="49" applyNumberFormat="1" applyFont="1" applyFill="1" applyBorder="1" applyAlignment="1">
      <alignment horizontal="center" vertical="center" wrapText="1"/>
      <protection/>
    </xf>
    <xf numFmtId="49" fontId="49" fillId="0" borderId="20" xfId="49" applyNumberFormat="1" applyFont="1" applyFill="1" applyBorder="1" applyAlignment="1">
      <alignment horizontal="center" vertical="center" wrapText="1"/>
      <protection/>
    </xf>
    <xf numFmtId="0" fontId="49" fillId="0" borderId="45"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47" xfId="0" applyFont="1" applyBorder="1" applyAlignment="1">
      <alignment horizontal="center" vertical="center" wrapText="1"/>
    </xf>
    <xf numFmtId="0" fontId="25" fillId="27" borderId="36" xfId="0" applyFont="1" applyFill="1" applyBorder="1" applyAlignment="1">
      <alignment horizontal="justify" vertical="center" wrapText="1"/>
    </xf>
    <xf numFmtId="0" fontId="25" fillId="27" borderId="39" xfId="0" applyFont="1" applyFill="1" applyBorder="1" applyAlignment="1">
      <alignment horizontal="justify" vertical="center" wrapText="1"/>
    </xf>
    <xf numFmtId="0" fontId="25" fillId="27" borderId="20" xfId="0" applyFont="1" applyFill="1" applyBorder="1" applyAlignment="1">
      <alignment horizontal="justify" vertical="center" wrapText="1"/>
    </xf>
    <xf numFmtId="0" fontId="25" fillId="0" borderId="32"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37" xfId="0" applyFont="1" applyBorder="1" applyAlignment="1">
      <alignment horizontal="center" vertical="center" wrapText="1"/>
    </xf>
    <xf numFmtId="0" fontId="50" fillId="29" borderId="29" xfId="0" applyFont="1" applyFill="1" applyBorder="1" applyAlignment="1">
      <alignment horizontal="center" vertical="center" wrapText="1"/>
    </xf>
    <xf numFmtId="0" fontId="50" fillId="29" borderId="49" xfId="0" applyFont="1" applyFill="1" applyBorder="1" applyAlignment="1">
      <alignment horizontal="center" vertical="center" wrapText="1"/>
    </xf>
    <xf numFmtId="0" fontId="50" fillId="29" borderId="50"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20" xfId="0" applyFont="1" applyBorder="1" applyAlignment="1">
      <alignment horizontal="center" vertical="center" wrapText="1"/>
    </xf>
    <xf numFmtId="0" fontId="25" fillId="27" borderId="36"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25" fillId="27" borderId="20" xfId="0" applyFont="1" applyFill="1" applyBorder="1" applyAlignment="1">
      <alignment horizontal="center" vertical="center" wrapText="1"/>
    </xf>
    <xf numFmtId="0" fontId="49" fillId="0" borderId="36" xfId="0" applyNumberFormat="1" applyFont="1" applyBorder="1" applyAlignment="1">
      <alignment horizontal="center" vertical="center" wrapText="1"/>
    </xf>
    <xf numFmtId="0" fontId="25" fillId="27" borderId="28" xfId="0" applyFont="1" applyFill="1" applyBorder="1" applyAlignment="1">
      <alignment horizontal="center" vertical="center" wrapText="1"/>
    </xf>
    <xf numFmtId="0" fontId="46" fillId="0" borderId="38" xfId="0" applyFont="1" applyFill="1" applyBorder="1" applyAlignment="1">
      <alignment horizontal="center" vertical="center" wrapText="1"/>
    </xf>
    <xf numFmtId="0" fontId="46" fillId="0" borderId="3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25" fillId="27" borderId="18" xfId="0" applyFont="1" applyFill="1" applyBorder="1" applyAlignment="1" quotePrefix="1">
      <alignment horizontal="center" vertical="center" wrapText="1"/>
    </xf>
    <xf numFmtId="0" fontId="25" fillId="27" borderId="19" xfId="0" applyFont="1" applyFill="1" applyBorder="1" applyAlignment="1">
      <alignment horizontal="center" vertical="center" wrapText="1"/>
    </xf>
    <xf numFmtId="0" fontId="25" fillId="27" borderId="38" xfId="0" applyFont="1" applyFill="1" applyBorder="1" applyAlignment="1">
      <alignment horizontal="center" vertical="center" wrapText="1"/>
    </xf>
    <xf numFmtId="0" fontId="49" fillId="0" borderId="38" xfId="0" applyFont="1" applyBorder="1" applyAlignment="1">
      <alignment horizontal="center" vertical="center" wrapText="1"/>
    </xf>
    <xf numFmtId="49" fontId="49" fillId="0" borderId="38" xfId="49" applyNumberFormat="1" applyFont="1" applyFill="1" applyBorder="1" applyAlignment="1">
      <alignment horizontal="center" vertical="center" wrapText="1"/>
      <protection/>
    </xf>
    <xf numFmtId="0" fontId="49" fillId="0" borderId="51" xfId="0" applyFont="1" applyBorder="1" applyAlignment="1">
      <alignment horizontal="center" vertical="center" wrapText="1"/>
    </xf>
    <xf numFmtId="41" fontId="25" fillId="0" borderId="27" xfId="51" applyFont="1" applyFill="1" applyBorder="1" applyAlignment="1">
      <alignment horizontal="center" vertical="center" wrapText="1"/>
    </xf>
    <xf numFmtId="0" fontId="25" fillId="0" borderId="38" xfId="0" applyFont="1" applyFill="1" applyBorder="1" applyAlignment="1">
      <alignment horizontal="center" vertical="center" wrapText="1"/>
    </xf>
    <xf numFmtId="0" fontId="18" fillId="26" borderId="23" xfId="0" applyFont="1" applyFill="1" applyBorder="1" applyAlignment="1">
      <alignment horizontal="center" vertical="center" wrapText="1"/>
    </xf>
    <xf numFmtId="0" fontId="18" fillId="26" borderId="52" xfId="0" applyFont="1" applyFill="1" applyBorder="1" applyAlignment="1">
      <alignment horizontal="center" vertical="center" wrapText="1"/>
    </xf>
    <xf numFmtId="0" fontId="18" fillId="30" borderId="23" xfId="0" applyFont="1" applyFill="1" applyBorder="1" applyAlignment="1">
      <alignment horizontal="center" vertical="center" wrapText="1"/>
    </xf>
    <xf numFmtId="0" fontId="18" fillId="30" borderId="53" xfId="0" applyFont="1" applyFill="1" applyBorder="1" applyAlignment="1">
      <alignment horizontal="center" vertical="center" wrapText="1"/>
    </xf>
    <xf numFmtId="0" fontId="50" fillId="29" borderId="54" xfId="0" applyFont="1" applyFill="1" applyBorder="1" applyAlignment="1">
      <alignment horizontal="center" vertical="center" wrapText="1"/>
    </xf>
    <xf numFmtId="0" fontId="50" fillId="0" borderId="38" xfId="0" applyFont="1" applyBorder="1" applyAlignment="1">
      <alignment horizontal="center" vertical="center" wrapText="1"/>
    </xf>
    <xf numFmtId="0" fontId="18" fillId="26" borderId="53" xfId="0" applyFont="1" applyFill="1" applyBorder="1" applyAlignment="1">
      <alignment horizontal="center" vertical="center" wrapText="1"/>
    </xf>
    <xf numFmtId="0" fontId="18" fillId="25" borderId="23" xfId="0" applyFont="1" applyFill="1" applyBorder="1" applyAlignment="1">
      <alignment horizontal="center" vertical="center" wrapText="1"/>
    </xf>
    <xf numFmtId="0" fontId="18" fillId="25" borderId="53" xfId="0" applyFont="1" applyFill="1" applyBorder="1" applyAlignment="1">
      <alignment horizontal="center" vertical="center" wrapText="1"/>
    </xf>
    <xf numFmtId="0" fontId="51" fillId="30" borderId="24" xfId="0" applyFont="1" applyFill="1" applyBorder="1" applyAlignment="1">
      <alignment horizontal="center" vertical="center"/>
    </xf>
    <xf numFmtId="0" fontId="51" fillId="30" borderId="17" xfId="0" applyFont="1" applyFill="1" applyBorder="1" applyAlignment="1">
      <alignment horizontal="center" vertical="center"/>
    </xf>
    <xf numFmtId="0" fontId="51" fillId="30" borderId="25" xfId="0" applyFont="1" applyFill="1" applyBorder="1" applyAlignment="1">
      <alignment horizontal="center" vertical="center"/>
    </xf>
    <xf numFmtId="0" fontId="51" fillId="30" borderId="23" xfId="0" applyFont="1" applyFill="1" applyBorder="1" applyAlignment="1">
      <alignment horizontal="center" vertical="center" wrapText="1"/>
    </xf>
    <xf numFmtId="0" fontId="51" fillId="30" borderId="53" xfId="0" applyFont="1" applyFill="1" applyBorder="1" applyAlignment="1">
      <alignment horizontal="center" vertical="center" wrapText="1"/>
    </xf>
    <xf numFmtId="0" fontId="51" fillId="30" borderId="52" xfId="0" applyFont="1" applyFill="1" applyBorder="1" applyAlignment="1">
      <alignment horizontal="center" vertical="center" wrapText="1"/>
    </xf>
    <xf numFmtId="0" fontId="51" fillId="30" borderId="55" xfId="0" applyFont="1" applyFill="1" applyBorder="1" applyAlignment="1">
      <alignment horizontal="center" vertical="center"/>
    </xf>
    <xf numFmtId="0" fontId="51" fillId="30" borderId="56" xfId="0" applyFont="1" applyFill="1" applyBorder="1" applyAlignment="1">
      <alignment horizontal="center" vertical="center"/>
    </xf>
    <xf numFmtId="0" fontId="51" fillId="30" borderId="57"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4"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8" fillId="30" borderId="24" xfId="0" applyFont="1" applyFill="1" applyBorder="1" applyAlignment="1">
      <alignment horizontal="center" vertical="center" wrapText="1"/>
    </xf>
    <xf numFmtId="0" fontId="18" fillId="30" borderId="17" xfId="0" applyFont="1" applyFill="1" applyBorder="1" applyAlignment="1">
      <alignment horizontal="center" vertical="center" wrapText="1"/>
    </xf>
    <xf numFmtId="0" fontId="18" fillId="30" borderId="25"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0" fillId="0" borderId="24"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22" xfId="0" applyFont="1" applyFill="1" applyBorder="1" applyAlignment="1">
      <alignment horizontal="left" vertical="center"/>
    </xf>
    <xf numFmtId="0" fontId="18" fillId="0" borderId="24"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5" xfId="0" applyFont="1" applyFill="1" applyBorder="1" applyAlignment="1">
      <alignment horizontal="center" vertical="center"/>
    </xf>
    <xf numFmtId="0" fontId="29" fillId="30" borderId="23" xfId="0" applyFont="1" applyFill="1" applyBorder="1" applyAlignment="1">
      <alignment horizontal="center" vertical="center" wrapText="1"/>
    </xf>
    <xf numFmtId="0" fontId="29" fillId="30" borderId="53" xfId="0" applyFont="1" applyFill="1" applyBorder="1" applyAlignment="1">
      <alignment horizontal="center" vertical="center" wrapText="1"/>
    </xf>
    <xf numFmtId="0" fontId="29" fillId="26" borderId="23" xfId="0" applyFont="1" applyFill="1" applyBorder="1" applyAlignment="1">
      <alignment horizontal="center" vertical="center" wrapText="1"/>
    </xf>
    <xf numFmtId="0" fontId="29" fillId="26" borderId="53" xfId="0" applyFont="1" applyFill="1" applyBorder="1" applyAlignment="1">
      <alignment horizontal="center" vertical="center" wrapText="1"/>
    </xf>
    <xf numFmtId="0" fontId="29" fillId="25" borderId="23" xfId="0" applyFont="1" applyFill="1" applyBorder="1" applyAlignment="1">
      <alignment horizontal="center" vertical="center" wrapText="1"/>
    </xf>
    <xf numFmtId="0" fontId="29" fillId="25" borderId="53" xfId="0" applyFont="1" applyFill="1" applyBorder="1" applyAlignment="1">
      <alignment horizontal="center" vertical="center" wrapText="1"/>
    </xf>
    <xf numFmtId="0" fontId="29" fillId="26" borderId="52"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30" fillId="27" borderId="18" xfId="0" applyFont="1" applyFill="1" applyBorder="1" applyAlignment="1" quotePrefix="1">
      <alignment horizontal="center" vertical="center" wrapText="1"/>
    </xf>
    <xf numFmtId="0" fontId="30" fillId="27" borderId="19" xfId="0" applyFont="1" applyFill="1" applyBorder="1" applyAlignment="1">
      <alignment horizontal="center" vertical="center" wrapText="1"/>
    </xf>
    <xf numFmtId="0" fontId="30" fillId="27" borderId="38" xfId="0" applyFont="1" applyFill="1" applyBorder="1" applyAlignment="1">
      <alignment horizontal="center" vertical="center" wrapText="1"/>
    </xf>
    <xf numFmtId="0" fontId="30" fillId="27" borderId="39" xfId="0" applyFont="1" applyFill="1" applyBorder="1" applyAlignment="1">
      <alignment horizontal="center" vertical="center" wrapText="1"/>
    </xf>
    <xf numFmtId="0" fontId="30" fillId="27" borderId="20" xfId="0" applyFont="1" applyFill="1" applyBorder="1" applyAlignment="1">
      <alignment horizontal="center" vertical="center" wrapText="1"/>
    </xf>
    <xf numFmtId="184" fontId="48" fillId="27" borderId="38" xfId="0" applyNumberFormat="1" applyFont="1" applyFill="1" applyBorder="1" applyAlignment="1">
      <alignment horizontal="center" vertical="center" wrapText="1"/>
    </xf>
    <xf numFmtId="184" fontId="48" fillId="27" borderId="39" xfId="0" applyNumberFormat="1" applyFont="1" applyFill="1" applyBorder="1" applyAlignment="1">
      <alignment horizontal="center" vertical="center" wrapText="1"/>
    </xf>
    <xf numFmtId="184" fontId="48" fillId="27" borderId="20" xfId="0" applyNumberFormat="1" applyFont="1" applyFill="1" applyBorder="1" applyAlignment="1">
      <alignment horizontal="center" vertical="center" wrapText="1"/>
    </xf>
    <xf numFmtId="10" fontId="48" fillId="27" borderId="38" xfId="0" applyNumberFormat="1" applyFont="1" applyFill="1" applyBorder="1" applyAlignment="1">
      <alignment horizontal="center" vertical="center" wrapText="1"/>
    </xf>
    <xf numFmtId="10" fontId="48" fillId="27" borderId="39" xfId="0" applyNumberFormat="1" applyFont="1" applyFill="1" applyBorder="1" applyAlignment="1">
      <alignment horizontal="center" vertical="center" wrapText="1"/>
    </xf>
    <xf numFmtId="10" fontId="48" fillId="27" borderId="20" xfId="0" applyNumberFormat="1" applyFont="1" applyFill="1" applyBorder="1" applyAlignment="1">
      <alignment horizontal="center" vertical="center" wrapText="1"/>
    </xf>
    <xf numFmtId="0" fontId="30" fillId="27" borderId="36" xfId="0" applyFont="1" applyFill="1" applyBorder="1" applyAlignment="1">
      <alignment horizontal="center" vertical="center" wrapText="1"/>
    </xf>
    <xf numFmtId="0" fontId="30" fillId="27" borderId="36" xfId="0" applyFont="1" applyFill="1" applyBorder="1" applyAlignment="1">
      <alignment horizontal="justify" vertical="center" wrapText="1"/>
    </xf>
    <xf numFmtId="0" fontId="30" fillId="27" borderId="39" xfId="0" applyFont="1" applyFill="1" applyBorder="1" applyAlignment="1">
      <alignment horizontal="justify" vertical="center" wrapText="1"/>
    </xf>
    <xf numFmtId="0" fontId="30" fillId="27" borderId="20" xfId="0" applyFont="1" applyFill="1" applyBorder="1" applyAlignment="1">
      <alignment horizontal="justify" vertical="center" wrapText="1"/>
    </xf>
    <xf numFmtId="0" fontId="30" fillId="27" borderId="28" xfId="0" applyFont="1" applyFill="1" applyBorder="1" applyAlignment="1">
      <alignment horizontal="center" vertical="center" wrapText="1"/>
    </xf>
    <xf numFmtId="0" fontId="30" fillId="27" borderId="30" xfId="0" applyFont="1" applyFill="1" applyBorder="1" applyAlignment="1">
      <alignment horizontal="center" vertical="center" wrapText="1"/>
    </xf>
    <xf numFmtId="184" fontId="48" fillId="27" borderId="36" xfId="0" applyNumberFormat="1" applyFont="1" applyFill="1" applyBorder="1" applyAlignment="1">
      <alignment horizontal="center" vertical="center" wrapText="1"/>
    </xf>
    <xf numFmtId="10" fontId="48" fillId="27" borderId="36" xfId="0" applyNumberFormat="1" applyFont="1" applyFill="1" applyBorder="1" applyAlignment="1">
      <alignment horizontal="center" vertical="center" wrapText="1"/>
    </xf>
    <xf numFmtId="0" fontId="30" fillId="0" borderId="36"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36" xfId="0" applyFont="1" applyFill="1" applyBorder="1" applyAlignment="1">
      <alignment horizontal="center" vertical="center" wrapText="1"/>
    </xf>
    <xf numFmtId="184" fontId="52" fillId="0" borderId="36" xfId="0" applyNumberFormat="1" applyFont="1" applyBorder="1" applyAlignment="1">
      <alignment horizontal="center" vertical="center" wrapText="1"/>
    </xf>
    <xf numFmtId="0" fontId="52" fillId="0" borderId="20" xfId="0" applyFont="1" applyBorder="1" applyAlignment="1">
      <alignment horizontal="center" vertical="center" wrapText="1"/>
    </xf>
    <xf numFmtId="184" fontId="30" fillId="0" borderId="36" xfId="0" applyNumberFormat="1" applyFont="1" applyBorder="1" applyAlignment="1">
      <alignment horizontal="center" vertical="center" wrapText="1"/>
    </xf>
    <xf numFmtId="10" fontId="30" fillId="0" borderId="36" xfId="0" applyNumberFormat="1" applyFont="1" applyBorder="1" applyAlignment="1">
      <alignment horizontal="center" vertical="center" wrapText="1"/>
    </xf>
    <xf numFmtId="10" fontId="30" fillId="0" borderId="20" xfId="0" applyNumberFormat="1" applyFont="1" applyBorder="1" applyAlignment="1">
      <alignment horizontal="center" vertical="center" wrapText="1"/>
    </xf>
    <xf numFmtId="0" fontId="30" fillId="0" borderId="32"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19" xfId="0" applyFont="1" applyFill="1" applyBorder="1" applyAlignment="1" quotePrefix="1">
      <alignment horizontal="center" vertical="center" wrapText="1"/>
    </xf>
    <xf numFmtId="0" fontId="30" fillId="0" borderId="19" xfId="0" applyFont="1" applyFill="1" applyBorder="1" applyAlignment="1">
      <alignment horizontal="center" vertical="center" wrapText="1"/>
    </xf>
    <xf numFmtId="184" fontId="48" fillId="0" borderId="19" xfId="0" applyNumberFormat="1" applyFont="1" applyFill="1" applyBorder="1" applyAlignment="1">
      <alignment horizontal="center" vertical="center" wrapText="1"/>
    </xf>
    <xf numFmtId="10" fontId="48" fillId="0" borderId="19" xfId="0" applyNumberFormat="1" applyFont="1" applyFill="1" applyBorder="1" applyAlignment="1">
      <alignment horizontal="center" vertical="center" wrapText="1"/>
    </xf>
    <xf numFmtId="184" fontId="48" fillId="0" borderId="36" xfId="0" applyNumberFormat="1" applyFont="1" applyFill="1" applyBorder="1" applyAlignment="1">
      <alignment horizontal="center" vertical="center" wrapText="1"/>
    </xf>
    <xf numFmtId="0" fontId="30" fillId="0" borderId="36" xfId="0" applyFont="1" applyBorder="1" applyAlignment="1">
      <alignment horizontal="justify" vertical="center" wrapText="1"/>
    </xf>
    <xf numFmtId="0" fontId="30" fillId="0" borderId="39" xfId="0" applyFont="1" applyBorder="1" applyAlignment="1">
      <alignment horizontal="justify" vertical="center" wrapText="1"/>
    </xf>
    <xf numFmtId="0" fontId="30" fillId="0" borderId="20" xfId="0" applyFont="1" applyBorder="1" applyAlignment="1">
      <alignment horizontal="justify" vertical="center" wrapText="1"/>
    </xf>
    <xf numFmtId="184" fontId="48" fillId="0" borderId="36" xfId="52" applyNumberFormat="1" applyFont="1" applyFill="1" applyBorder="1" applyAlignment="1">
      <alignment horizontal="center" vertical="center" wrapText="1"/>
    </xf>
    <xf numFmtId="184" fontId="48" fillId="0" borderId="39" xfId="52" applyNumberFormat="1" applyFont="1" applyFill="1" applyBorder="1" applyAlignment="1">
      <alignment horizontal="center" vertical="center" wrapText="1"/>
    </xf>
    <xf numFmtId="184" fontId="48" fillId="0" borderId="20" xfId="52" applyNumberFormat="1" applyFont="1" applyFill="1" applyBorder="1" applyAlignment="1">
      <alignment horizontal="center" vertical="center" wrapText="1"/>
    </xf>
    <xf numFmtId="10" fontId="48" fillId="0" borderId="36" xfId="52" applyNumberFormat="1" applyFont="1" applyFill="1" applyBorder="1" applyAlignment="1">
      <alignment horizontal="center" vertical="center" wrapText="1"/>
    </xf>
    <xf numFmtId="10" fontId="48" fillId="0" borderId="39" xfId="52" applyNumberFormat="1" applyFont="1" applyFill="1" applyBorder="1" applyAlignment="1">
      <alignment horizontal="center" vertical="center" wrapText="1"/>
    </xf>
    <xf numFmtId="10" fontId="48" fillId="0" borderId="20" xfId="52" applyNumberFormat="1" applyFont="1" applyFill="1" applyBorder="1" applyAlignment="1">
      <alignment horizontal="center" vertical="center" wrapText="1"/>
    </xf>
    <xf numFmtId="0" fontId="26" fillId="0" borderId="38" xfId="0" applyFont="1" applyBorder="1" applyAlignment="1">
      <alignment horizontal="center" vertical="center"/>
    </xf>
    <xf numFmtId="0" fontId="26" fillId="0" borderId="20" xfId="0" applyFont="1" applyBorder="1" applyAlignment="1">
      <alignment horizontal="center" vertical="center"/>
    </xf>
    <xf numFmtId="10" fontId="48" fillId="0" borderId="36" xfId="0" applyNumberFormat="1" applyFont="1" applyFill="1" applyBorder="1" applyAlignment="1">
      <alignment horizontal="center" vertical="center" wrapText="1"/>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0" fillId="27" borderId="32"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21"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Porcentaje 2 2" xfId="61"/>
    <cellStyle name="Salida" xfId="62"/>
    <cellStyle name="Texto de advertencia" xfId="63"/>
    <cellStyle name="Texto explicativo" xfId="64"/>
    <cellStyle name="Título" xfId="65"/>
    <cellStyle name="Título 2" xfId="66"/>
    <cellStyle name="Título 3" xfId="67"/>
    <cellStyle name="Total" xfId="6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twoCellAnchor>
    <xdr:from>
      <xdr:col>22</xdr:col>
      <xdr:colOff>400050</xdr:colOff>
      <xdr:row>20</xdr:row>
      <xdr:rowOff>4371975</xdr:rowOff>
    </xdr:from>
    <xdr:to>
      <xdr:col>22</xdr:col>
      <xdr:colOff>2381250</xdr:colOff>
      <xdr:row>21</xdr:row>
      <xdr:rowOff>771525</xdr:rowOff>
    </xdr:to>
    <xdr:sp>
      <xdr:nvSpPr>
        <xdr:cNvPr id="2" name="CuadroTexto 1"/>
        <xdr:cNvSpPr txBox="1">
          <a:spLocks noChangeArrowheads="1"/>
        </xdr:cNvSpPr>
      </xdr:nvSpPr>
      <xdr:spPr>
        <a:xfrm>
          <a:off x="41624250" y="35766375"/>
          <a:ext cx="1981200" cy="857250"/>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RECURDOS</a:t>
          </a:r>
          <a:r>
            <a:rPr lang="en-US" cap="none" sz="1800" b="0" i="0" u="none" baseline="0">
              <a:solidFill>
                <a:srgbClr val="000000"/>
              </a:solidFill>
              <a:latin typeface="Calibri"/>
              <a:ea typeface="Calibri"/>
              <a:cs typeface="Calibri"/>
            </a:rPr>
            <a:t>  OPTIMIZADOS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12</xdr:row>
      <xdr:rowOff>28575</xdr:rowOff>
    </xdr:from>
    <xdr:to>
      <xdr:col>10</xdr:col>
      <xdr:colOff>1819275</xdr:colOff>
      <xdr:row>12</xdr:row>
      <xdr:rowOff>838200</xdr:rowOff>
    </xdr:to>
    <xdr:sp>
      <xdr:nvSpPr>
        <xdr:cNvPr id="1" name="CuadroTexto 4"/>
        <xdr:cNvSpPr txBox="1">
          <a:spLocks noChangeArrowheads="1"/>
        </xdr:cNvSpPr>
      </xdr:nvSpPr>
      <xdr:spPr>
        <a:xfrm>
          <a:off x="18087975" y="19573875"/>
          <a:ext cx="1600200" cy="809625"/>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RECURDOS</a:t>
          </a:r>
          <a:r>
            <a:rPr lang="en-US" cap="none" sz="1800" b="0" i="0" u="none" baseline="0">
              <a:solidFill>
                <a:srgbClr val="000000"/>
              </a:solidFill>
              <a:latin typeface="Calibri"/>
              <a:ea typeface="Calibri"/>
              <a:cs typeface="Calibri"/>
            </a:rPr>
            <a:t>  OPTIMIZADOS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56"/>
  <sheetViews>
    <sheetView tabSelected="1" zoomScaleSheetLayoutView="20" zoomScalePageLayoutView="0" workbookViewId="0" topLeftCell="O1">
      <selection activeCell="T10" sqref="T10:T11"/>
    </sheetView>
  </sheetViews>
  <sheetFormatPr defaultColWidth="11.421875" defaultRowHeight="12.75"/>
  <cols>
    <col min="1" max="1" width="27.00390625" style="6" customWidth="1"/>
    <col min="2" max="2" width="30.7109375" style="6" customWidth="1"/>
    <col min="3" max="3" width="19.421875" style="6" customWidth="1"/>
    <col min="4" max="4" width="40.7109375" style="6" customWidth="1"/>
    <col min="5" max="5" width="13.7109375" style="6" customWidth="1"/>
    <col min="6" max="6" width="16.7109375" style="6" customWidth="1"/>
    <col min="7" max="7" width="28.7109375" style="6" customWidth="1"/>
    <col min="8" max="8" width="35.7109375" style="6" customWidth="1"/>
    <col min="9" max="9" width="40.7109375" style="6" customWidth="1"/>
    <col min="10" max="11" width="16.00390625" style="6" customWidth="1"/>
    <col min="12" max="12" width="40.00390625" style="6" customWidth="1"/>
    <col min="13" max="13" width="20.28125" style="6" customWidth="1"/>
    <col min="14" max="14" width="28.00390625" style="8" customWidth="1"/>
    <col min="15" max="15" width="38.421875" style="8" customWidth="1"/>
    <col min="16" max="16" width="15.7109375" style="8" customWidth="1"/>
    <col min="17" max="18" width="24.28125" style="8" customWidth="1"/>
    <col min="19" max="19" width="33.7109375" style="8" customWidth="1"/>
    <col min="20" max="20" width="49.7109375" style="8" customWidth="1"/>
    <col min="21" max="21" width="23.00390625" style="8" customWidth="1"/>
    <col min="22" max="22" width="35.421875" style="8" customWidth="1"/>
    <col min="23" max="23" width="43.28125" style="8" customWidth="1"/>
    <col min="24" max="24" width="33.7109375" style="8" customWidth="1"/>
    <col min="25" max="25" width="26.421875" style="8" customWidth="1"/>
    <col min="26" max="26" width="32.7109375" style="8" customWidth="1"/>
    <col min="27" max="27" width="106.7109375" style="10" customWidth="1"/>
    <col min="28" max="28" width="28.140625" style="6" customWidth="1"/>
    <col min="29" max="16384" width="11.421875" style="2" customWidth="1"/>
  </cols>
  <sheetData>
    <row r="1" spans="1:28" ht="22.5" customHeight="1">
      <c r="A1" s="283"/>
      <c r="B1" s="284"/>
      <c r="C1" s="289" t="s">
        <v>36</v>
      </c>
      <c r="D1" s="290"/>
      <c r="E1" s="290"/>
      <c r="F1" s="290"/>
      <c r="G1" s="290"/>
      <c r="H1" s="290"/>
      <c r="I1" s="290"/>
      <c r="J1" s="290"/>
      <c r="K1" s="290"/>
      <c r="L1" s="290"/>
      <c r="M1" s="290"/>
      <c r="N1" s="290"/>
      <c r="O1" s="290"/>
      <c r="P1" s="290"/>
      <c r="Q1" s="290"/>
      <c r="R1" s="290"/>
      <c r="S1" s="290"/>
      <c r="T1" s="290"/>
      <c r="U1" s="290"/>
      <c r="V1" s="290"/>
      <c r="W1" s="290"/>
      <c r="X1" s="290"/>
      <c r="Y1" s="290"/>
      <c r="Z1" s="290"/>
      <c r="AA1" s="291"/>
      <c r="AB1" s="14" t="s">
        <v>49</v>
      </c>
    </row>
    <row r="2" spans="1:28" ht="25.5" customHeight="1">
      <c r="A2" s="285"/>
      <c r="B2" s="286"/>
      <c r="C2" s="12"/>
      <c r="D2" s="13"/>
      <c r="E2" s="13"/>
      <c r="F2" s="13"/>
      <c r="G2" s="13"/>
      <c r="H2" s="13"/>
      <c r="I2" s="13"/>
      <c r="J2" s="13"/>
      <c r="K2" s="13"/>
      <c r="L2" s="13"/>
      <c r="M2" s="13"/>
      <c r="N2" s="13"/>
      <c r="O2" s="13"/>
      <c r="P2" s="13"/>
      <c r="Q2" s="13"/>
      <c r="R2" s="13"/>
      <c r="S2" s="13"/>
      <c r="T2" s="13"/>
      <c r="U2" s="13"/>
      <c r="V2" s="13"/>
      <c r="W2" s="13"/>
      <c r="X2" s="13"/>
      <c r="Y2" s="13"/>
      <c r="Z2" s="13"/>
      <c r="AA2" s="17"/>
      <c r="AB2" s="15" t="s">
        <v>47</v>
      </c>
    </row>
    <row r="3" spans="1:28" ht="20.25" customHeight="1">
      <c r="A3" s="285"/>
      <c r="B3" s="286"/>
      <c r="C3" s="292" t="s">
        <v>2</v>
      </c>
      <c r="D3" s="293"/>
      <c r="E3" s="293"/>
      <c r="F3" s="293"/>
      <c r="G3" s="293"/>
      <c r="H3" s="293"/>
      <c r="I3" s="293"/>
      <c r="J3" s="293"/>
      <c r="K3" s="293"/>
      <c r="L3" s="293"/>
      <c r="M3" s="293"/>
      <c r="N3" s="293"/>
      <c r="O3" s="293"/>
      <c r="P3" s="293"/>
      <c r="Q3" s="293"/>
      <c r="R3" s="293"/>
      <c r="S3" s="293"/>
      <c r="T3" s="293"/>
      <c r="U3" s="293"/>
      <c r="V3" s="293"/>
      <c r="W3" s="293"/>
      <c r="X3" s="293"/>
      <c r="Y3" s="293"/>
      <c r="Z3" s="293"/>
      <c r="AA3" s="294"/>
      <c r="AB3" s="15" t="s">
        <v>48</v>
      </c>
    </row>
    <row r="4" spans="1:28" ht="27.75" customHeight="1" thickBot="1">
      <c r="A4" s="287"/>
      <c r="B4" s="288"/>
      <c r="C4" s="295" t="s">
        <v>3</v>
      </c>
      <c r="D4" s="296"/>
      <c r="E4" s="296"/>
      <c r="F4" s="296"/>
      <c r="G4" s="296"/>
      <c r="H4" s="296"/>
      <c r="I4" s="296"/>
      <c r="J4" s="296"/>
      <c r="K4" s="296"/>
      <c r="L4" s="296"/>
      <c r="M4" s="296"/>
      <c r="N4" s="296"/>
      <c r="O4" s="296"/>
      <c r="P4" s="296"/>
      <c r="Q4" s="296"/>
      <c r="R4" s="296"/>
      <c r="S4" s="296"/>
      <c r="T4" s="296"/>
      <c r="U4" s="296"/>
      <c r="V4" s="296"/>
      <c r="W4" s="296"/>
      <c r="X4" s="296"/>
      <c r="Y4" s="296"/>
      <c r="Z4" s="296"/>
      <c r="AA4" s="297"/>
      <c r="AB4" s="16" t="s">
        <v>5</v>
      </c>
    </row>
    <row r="5" spans="1:28" ht="20.25" customHeight="1" thickBot="1">
      <c r="A5" s="298" t="s">
        <v>35</v>
      </c>
      <c r="B5" s="299"/>
      <c r="C5" s="299"/>
      <c r="D5" s="299"/>
      <c r="E5" s="299"/>
      <c r="F5" s="299"/>
      <c r="G5" s="300"/>
      <c r="H5" s="301" t="s">
        <v>178</v>
      </c>
      <c r="I5" s="301"/>
      <c r="J5" s="301"/>
      <c r="K5" s="301"/>
      <c r="L5" s="301"/>
      <c r="M5" s="301"/>
      <c r="N5" s="302"/>
      <c r="O5" s="303"/>
      <c r="P5" s="303"/>
      <c r="Q5" s="303"/>
      <c r="R5" s="303"/>
      <c r="S5" s="303"/>
      <c r="T5" s="303"/>
      <c r="U5" s="303"/>
      <c r="V5" s="303"/>
      <c r="W5" s="303"/>
      <c r="X5" s="303"/>
      <c r="Y5" s="303"/>
      <c r="Z5" s="303"/>
      <c r="AA5" s="303"/>
      <c r="AB5" s="304"/>
    </row>
    <row r="6" spans="1:28" ht="24" customHeight="1" thickBot="1">
      <c r="A6" s="274" t="s">
        <v>110</v>
      </c>
      <c r="B6" s="275"/>
      <c r="C6" s="275"/>
      <c r="D6" s="275"/>
      <c r="E6" s="275"/>
      <c r="F6" s="275"/>
      <c r="G6" s="275"/>
      <c r="H6" s="275"/>
      <c r="I6" s="275"/>
      <c r="J6" s="275"/>
      <c r="K6" s="19"/>
      <c r="L6" s="276" t="s">
        <v>109</v>
      </c>
      <c r="M6" s="277"/>
      <c r="N6" s="277"/>
      <c r="O6" s="277"/>
      <c r="P6" s="277"/>
      <c r="Q6" s="277"/>
      <c r="R6" s="277"/>
      <c r="S6" s="277"/>
      <c r="T6" s="277"/>
      <c r="U6" s="277"/>
      <c r="V6" s="277"/>
      <c r="W6" s="277"/>
      <c r="X6" s="277"/>
      <c r="Y6" s="277"/>
      <c r="Z6" s="277"/>
      <c r="AA6" s="277"/>
      <c r="AB6" s="278"/>
    </row>
    <row r="7" spans="1:28" s="3" customFormat="1" ht="9" customHeight="1" thickBot="1">
      <c r="A7" s="279"/>
      <c r="B7" s="279"/>
      <c r="C7" s="279"/>
      <c r="D7" s="279"/>
      <c r="E7" s="279"/>
      <c r="F7" s="279"/>
      <c r="G7" s="279"/>
      <c r="H7" s="5"/>
      <c r="I7" s="7"/>
      <c r="J7" s="7"/>
      <c r="K7" s="7"/>
      <c r="L7" s="7"/>
      <c r="M7" s="7"/>
      <c r="N7" s="7"/>
      <c r="O7" s="7"/>
      <c r="P7" s="7"/>
      <c r="Q7" s="7"/>
      <c r="R7" s="7"/>
      <c r="S7" s="7"/>
      <c r="T7" s="7"/>
      <c r="U7" s="7"/>
      <c r="V7" s="7"/>
      <c r="W7" s="7"/>
      <c r="X7" s="7"/>
      <c r="Y7" s="7"/>
      <c r="Z7" s="7"/>
      <c r="AA7" s="9"/>
      <c r="AB7" s="7"/>
    </row>
    <row r="8" spans="1:28" s="3" customFormat="1" ht="24" customHeight="1" thickBot="1">
      <c r="A8" s="280" t="s">
        <v>24</v>
      </c>
      <c r="B8" s="281"/>
      <c r="C8" s="281"/>
      <c r="D8" s="281"/>
      <c r="E8" s="281"/>
      <c r="F8" s="281"/>
      <c r="G8" s="281"/>
      <c r="H8" s="281"/>
      <c r="I8" s="281"/>
      <c r="J8" s="281"/>
      <c r="K8" s="282"/>
      <c r="L8" s="277" t="s">
        <v>14</v>
      </c>
      <c r="M8" s="277"/>
      <c r="N8" s="278"/>
      <c r="O8" s="276" t="s">
        <v>25</v>
      </c>
      <c r="P8" s="277"/>
      <c r="Q8" s="278"/>
      <c r="R8" s="276" t="s">
        <v>44</v>
      </c>
      <c r="S8" s="278"/>
      <c r="T8" s="276" t="s">
        <v>43</v>
      </c>
      <c r="U8" s="277"/>
      <c r="V8" s="277"/>
      <c r="W8" s="277"/>
      <c r="X8" s="278"/>
      <c r="Y8" s="276" t="s">
        <v>45</v>
      </c>
      <c r="Z8" s="277"/>
      <c r="AA8" s="11" t="s">
        <v>46</v>
      </c>
      <c r="AB8" s="11" t="s">
        <v>15</v>
      </c>
    </row>
    <row r="9" spans="1:28" s="4" customFormat="1" ht="24" customHeight="1" thickBot="1">
      <c r="A9" s="268" t="s">
        <v>16</v>
      </c>
      <c r="B9" s="268" t="s">
        <v>17</v>
      </c>
      <c r="C9" s="268" t="s">
        <v>18</v>
      </c>
      <c r="D9" s="271" t="s">
        <v>19</v>
      </c>
      <c r="E9" s="272"/>
      <c r="F9" s="273"/>
      <c r="G9" s="268" t="s">
        <v>20</v>
      </c>
      <c r="H9" s="268" t="s">
        <v>21</v>
      </c>
      <c r="I9" s="265" t="s">
        <v>42</v>
      </c>
      <c r="J9" s="266"/>
      <c r="K9" s="267"/>
      <c r="L9" s="18">
        <v>1</v>
      </c>
      <c r="M9" s="18">
        <v>2</v>
      </c>
      <c r="N9" s="18">
        <v>3</v>
      </c>
      <c r="O9" s="18">
        <v>4</v>
      </c>
      <c r="P9" s="18">
        <v>5</v>
      </c>
      <c r="Q9" s="18">
        <v>6</v>
      </c>
      <c r="R9" s="18">
        <v>7</v>
      </c>
      <c r="S9" s="18">
        <v>8</v>
      </c>
      <c r="T9" s="18">
        <v>9</v>
      </c>
      <c r="U9" s="18">
        <v>10</v>
      </c>
      <c r="V9" s="18">
        <v>11</v>
      </c>
      <c r="W9" s="18">
        <v>12</v>
      </c>
      <c r="X9" s="18">
        <v>13</v>
      </c>
      <c r="Y9" s="18">
        <v>14</v>
      </c>
      <c r="Z9" s="18">
        <v>15</v>
      </c>
      <c r="AA9" s="18">
        <v>16</v>
      </c>
      <c r="AB9" s="18">
        <v>17</v>
      </c>
    </row>
    <row r="10" spans="1:28" s="1" customFormat="1" ht="81" customHeight="1" thickBot="1">
      <c r="A10" s="270"/>
      <c r="B10" s="270"/>
      <c r="C10" s="270"/>
      <c r="D10" s="268" t="s">
        <v>22</v>
      </c>
      <c r="E10" s="268" t="s">
        <v>39</v>
      </c>
      <c r="F10" s="268" t="s">
        <v>40</v>
      </c>
      <c r="G10" s="270"/>
      <c r="H10" s="270"/>
      <c r="I10" s="268" t="s">
        <v>22</v>
      </c>
      <c r="J10" s="268" t="s">
        <v>23</v>
      </c>
      <c r="K10" s="268" t="s">
        <v>41</v>
      </c>
      <c r="L10" s="258" t="s">
        <v>4</v>
      </c>
      <c r="M10" s="258" t="s">
        <v>6</v>
      </c>
      <c r="N10" s="258" t="s">
        <v>7</v>
      </c>
      <c r="O10" s="258" t="s">
        <v>28</v>
      </c>
      <c r="P10" s="258" t="s">
        <v>27</v>
      </c>
      <c r="Q10" s="258" t="s">
        <v>26</v>
      </c>
      <c r="R10" s="256" t="s">
        <v>29</v>
      </c>
      <c r="S10" s="20" t="s">
        <v>173</v>
      </c>
      <c r="T10" s="263" t="s">
        <v>8</v>
      </c>
      <c r="U10" s="263" t="s">
        <v>1</v>
      </c>
      <c r="V10" s="263" t="s">
        <v>30</v>
      </c>
      <c r="W10" s="256" t="s">
        <v>31</v>
      </c>
      <c r="X10" s="20" t="s">
        <v>173</v>
      </c>
      <c r="Y10" s="256" t="s">
        <v>32</v>
      </c>
      <c r="Z10" s="256" t="s">
        <v>33</v>
      </c>
      <c r="AA10" s="256" t="s">
        <v>34</v>
      </c>
      <c r="AB10" s="258" t="s">
        <v>0</v>
      </c>
    </row>
    <row r="11" spans="1:28" s="1" customFormat="1" ht="43.5" customHeight="1" thickBot="1">
      <c r="A11" s="269"/>
      <c r="B11" s="269"/>
      <c r="C11" s="269"/>
      <c r="D11" s="269"/>
      <c r="E11" s="269"/>
      <c r="F11" s="269"/>
      <c r="G11" s="269"/>
      <c r="H11" s="269"/>
      <c r="I11" s="269"/>
      <c r="J11" s="269"/>
      <c r="K11" s="269"/>
      <c r="L11" s="259"/>
      <c r="M11" s="259"/>
      <c r="N11" s="259"/>
      <c r="O11" s="259"/>
      <c r="P11" s="259"/>
      <c r="Q11" s="259"/>
      <c r="R11" s="262"/>
      <c r="S11" s="84" t="s">
        <v>37</v>
      </c>
      <c r="T11" s="264"/>
      <c r="U11" s="264"/>
      <c r="V11" s="264"/>
      <c r="W11" s="257"/>
      <c r="X11" s="84" t="s">
        <v>38</v>
      </c>
      <c r="Y11" s="257"/>
      <c r="Z11" s="257"/>
      <c r="AA11" s="257"/>
      <c r="AB11" s="259"/>
    </row>
    <row r="12" spans="1:28" s="24" customFormat="1" ht="409.5" customHeight="1">
      <c r="A12" s="260" t="s">
        <v>50</v>
      </c>
      <c r="B12" s="261" t="s">
        <v>51</v>
      </c>
      <c r="C12" s="251" t="s">
        <v>52</v>
      </c>
      <c r="D12" s="251" t="s">
        <v>53</v>
      </c>
      <c r="E12" s="251" t="s">
        <v>54</v>
      </c>
      <c r="F12" s="251">
        <v>0.7</v>
      </c>
      <c r="G12" s="251" t="s">
        <v>55</v>
      </c>
      <c r="H12" s="251" t="s">
        <v>56</v>
      </c>
      <c r="I12" s="251" t="s">
        <v>57</v>
      </c>
      <c r="J12" s="252">
        <v>1</v>
      </c>
      <c r="K12" s="253">
        <v>1</v>
      </c>
      <c r="L12" s="254">
        <v>2020630010149</v>
      </c>
      <c r="M12" s="255" t="s">
        <v>58</v>
      </c>
      <c r="N12" s="245" t="s">
        <v>59</v>
      </c>
      <c r="O12" s="21" t="s">
        <v>60</v>
      </c>
      <c r="P12" s="83">
        <v>19</v>
      </c>
      <c r="Q12" s="83">
        <v>19</v>
      </c>
      <c r="R12" s="83">
        <v>19</v>
      </c>
      <c r="S12" s="22">
        <f>R12/Q12</f>
        <v>1</v>
      </c>
      <c r="T12" s="248" t="s">
        <v>174</v>
      </c>
      <c r="U12" s="250" t="s">
        <v>126</v>
      </c>
      <c r="V12" s="164">
        <v>35000000</v>
      </c>
      <c r="W12" s="164">
        <v>27068000</v>
      </c>
      <c r="X12" s="160">
        <f>W12/V12</f>
        <v>0.7733714285714286</v>
      </c>
      <c r="Y12" s="240" t="s">
        <v>122</v>
      </c>
      <c r="Z12" s="228" t="s">
        <v>124</v>
      </c>
      <c r="AA12" s="23" t="s">
        <v>137</v>
      </c>
      <c r="AB12" s="244" t="s">
        <v>104</v>
      </c>
    </row>
    <row r="13" spans="1:28" s="24" customFormat="1" ht="195.75" customHeight="1">
      <c r="A13" s="235"/>
      <c r="B13" s="238"/>
      <c r="C13" s="220"/>
      <c r="D13" s="220"/>
      <c r="E13" s="220"/>
      <c r="F13" s="220"/>
      <c r="G13" s="220"/>
      <c r="H13" s="220"/>
      <c r="I13" s="220"/>
      <c r="J13" s="223"/>
      <c r="K13" s="226"/>
      <c r="L13" s="200"/>
      <c r="M13" s="188"/>
      <c r="N13" s="246"/>
      <c r="O13" s="25" t="s">
        <v>61</v>
      </c>
      <c r="P13" s="82">
        <v>19</v>
      </c>
      <c r="Q13" s="82">
        <v>19</v>
      </c>
      <c r="R13" s="82">
        <v>19</v>
      </c>
      <c r="S13" s="26">
        <f>R13/Q13</f>
        <v>1</v>
      </c>
      <c r="T13" s="249"/>
      <c r="U13" s="241"/>
      <c r="V13" s="165"/>
      <c r="W13" s="165"/>
      <c r="X13" s="161"/>
      <c r="Y13" s="241"/>
      <c r="Z13" s="229"/>
      <c r="AA13" s="23" t="s">
        <v>135</v>
      </c>
      <c r="AB13" s="182"/>
    </row>
    <row r="14" spans="1:28" s="24" customFormat="1" ht="82.5" customHeight="1">
      <c r="A14" s="235"/>
      <c r="B14" s="238"/>
      <c r="C14" s="220"/>
      <c r="D14" s="220"/>
      <c r="E14" s="220"/>
      <c r="F14" s="220"/>
      <c r="G14" s="220"/>
      <c r="H14" s="220"/>
      <c r="I14" s="220"/>
      <c r="J14" s="223"/>
      <c r="K14" s="226"/>
      <c r="L14" s="200"/>
      <c r="M14" s="188"/>
      <c r="N14" s="246"/>
      <c r="O14" s="27" t="s">
        <v>112</v>
      </c>
      <c r="P14" s="82">
        <v>0</v>
      </c>
      <c r="Q14" s="82">
        <v>2</v>
      </c>
      <c r="R14" s="82">
        <v>2</v>
      </c>
      <c r="S14" s="26">
        <f>R14/Q14</f>
        <v>1</v>
      </c>
      <c r="T14" s="249"/>
      <c r="U14" s="241"/>
      <c r="V14" s="165"/>
      <c r="W14" s="165"/>
      <c r="X14" s="161"/>
      <c r="Y14" s="241"/>
      <c r="Z14" s="229"/>
      <c r="AA14" s="23" t="s">
        <v>172</v>
      </c>
      <c r="AB14" s="182"/>
    </row>
    <row r="15" spans="1:28" s="24" customFormat="1" ht="329.25" customHeight="1">
      <c r="A15" s="235"/>
      <c r="B15" s="238"/>
      <c r="C15" s="220"/>
      <c r="D15" s="220"/>
      <c r="E15" s="220"/>
      <c r="F15" s="220"/>
      <c r="G15" s="220"/>
      <c r="H15" s="220"/>
      <c r="I15" s="220"/>
      <c r="J15" s="223"/>
      <c r="K15" s="226"/>
      <c r="L15" s="200"/>
      <c r="M15" s="188"/>
      <c r="N15" s="246"/>
      <c r="O15" s="27" t="s">
        <v>62</v>
      </c>
      <c r="P15" s="28">
        <v>1</v>
      </c>
      <c r="Q15" s="28">
        <v>1</v>
      </c>
      <c r="R15" s="28">
        <v>0.667</v>
      </c>
      <c r="S15" s="26">
        <f>R15/Q15</f>
        <v>0.667</v>
      </c>
      <c r="T15" s="249"/>
      <c r="U15" s="242"/>
      <c r="V15" s="166"/>
      <c r="W15" s="166"/>
      <c r="X15" s="162"/>
      <c r="Y15" s="242"/>
      <c r="Z15" s="229"/>
      <c r="AA15" s="23" t="s">
        <v>136</v>
      </c>
      <c r="AB15" s="182"/>
    </row>
    <row r="16" spans="1:28" s="24" customFormat="1" ht="140.25" customHeight="1">
      <c r="A16" s="235"/>
      <c r="B16" s="238"/>
      <c r="C16" s="220"/>
      <c r="D16" s="220"/>
      <c r="E16" s="220"/>
      <c r="F16" s="220"/>
      <c r="G16" s="220"/>
      <c r="H16" s="220"/>
      <c r="I16" s="220"/>
      <c r="J16" s="223"/>
      <c r="K16" s="226"/>
      <c r="L16" s="200"/>
      <c r="M16" s="188"/>
      <c r="N16" s="246"/>
      <c r="O16" s="23" t="s">
        <v>63</v>
      </c>
      <c r="P16" s="29" t="s">
        <v>64</v>
      </c>
      <c r="Q16" s="30">
        <v>1</v>
      </c>
      <c r="R16" s="30">
        <v>22</v>
      </c>
      <c r="S16" s="26">
        <v>1</v>
      </c>
      <c r="T16" s="249"/>
      <c r="U16" s="240" t="s">
        <v>126</v>
      </c>
      <c r="V16" s="167">
        <v>220000000</v>
      </c>
      <c r="W16" s="167">
        <v>77399999.89</v>
      </c>
      <c r="X16" s="163">
        <f>W16/V16</f>
        <v>0.3518181813181818</v>
      </c>
      <c r="Y16" s="240" t="s">
        <v>123</v>
      </c>
      <c r="Z16" s="229"/>
      <c r="AA16" s="23" t="s">
        <v>138</v>
      </c>
      <c r="AB16" s="182" t="s">
        <v>105</v>
      </c>
    </row>
    <row r="17" spans="1:28" s="24" customFormat="1" ht="132" customHeight="1">
      <c r="A17" s="235"/>
      <c r="B17" s="238"/>
      <c r="C17" s="220"/>
      <c r="D17" s="220"/>
      <c r="E17" s="220"/>
      <c r="F17" s="220"/>
      <c r="G17" s="220"/>
      <c r="H17" s="220"/>
      <c r="I17" s="220"/>
      <c r="J17" s="223"/>
      <c r="K17" s="226"/>
      <c r="L17" s="200"/>
      <c r="M17" s="188"/>
      <c r="N17" s="246"/>
      <c r="O17" s="23" t="s">
        <v>113</v>
      </c>
      <c r="P17" s="29">
        <v>1</v>
      </c>
      <c r="Q17" s="30">
        <v>1</v>
      </c>
      <c r="R17" s="30">
        <v>1</v>
      </c>
      <c r="S17" s="26">
        <f>R17/Q17</f>
        <v>1</v>
      </c>
      <c r="T17" s="249"/>
      <c r="U17" s="241"/>
      <c r="V17" s="165"/>
      <c r="W17" s="165"/>
      <c r="X17" s="161"/>
      <c r="Y17" s="241"/>
      <c r="Z17" s="229"/>
      <c r="AA17" s="23" t="s">
        <v>139</v>
      </c>
      <c r="AB17" s="182"/>
    </row>
    <row r="18" spans="1:28" s="24" customFormat="1" ht="267.75" customHeight="1">
      <c r="A18" s="235"/>
      <c r="B18" s="238"/>
      <c r="C18" s="220"/>
      <c r="D18" s="220"/>
      <c r="E18" s="220"/>
      <c r="F18" s="220"/>
      <c r="G18" s="220"/>
      <c r="H18" s="220"/>
      <c r="I18" s="220"/>
      <c r="J18" s="223"/>
      <c r="K18" s="226"/>
      <c r="L18" s="200"/>
      <c r="M18" s="188"/>
      <c r="N18" s="246"/>
      <c r="O18" s="23" t="s">
        <v>114</v>
      </c>
      <c r="P18" s="29">
        <v>1</v>
      </c>
      <c r="Q18" s="30">
        <v>2</v>
      </c>
      <c r="R18" s="30">
        <v>22</v>
      </c>
      <c r="S18" s="26">
        <v>1</v>
      </c>
      <c r="T18" s="249"/>
      <c r="U18" s="241"/>
      <c r="V18" s="165"/>
      <c r="W18" s="165"/>
      <c r="X18" s="161"/>
      <c r="Y18" s="241"/>
      <c r="Z18" s="229"/>
      <c r="AA18" s="23" t="s">
        <v>140</v>
      </c>
      <c r="AB18" s="182"/>
    </row>
    <row r="19" spans="1:28" s="24" customFormat="1" ht="183.75" customHeight="1">
      <c r="A19" s="235"/>
      <c r="B19" s="238"/>
      <c r="C19" s="220"/>
      <c r="D19" s="220"/>
      <c r="E19" s="220"/>
      <c r="F19" s="220"/>
      <c r="G19" s="220"/>
      <c r="H19" s="220"/>
      <c r="I19" s="220"/>
      <c r="J19" s="223"/>
      <c r="K19" s="226"/>
      <c r="L19" s="200"/>
      <c r="M19" s="188"/>
      <c r="N19" s="246"/>
      <c r="O19" s="23" t="s">
        <v>65</v>
      </c>
      <c r="P19" s="31" t="s">
        <v>64</v>
      </c>
      <c r="Q19" s="32">
        <v>1</v>
      </c>
      <c r="R19" s="32">
        <v>0.5</v>
      </c>
      <c r="S19" s="33">
        <f aca="true" t="shared" si="0" ref="S19:S25">R19/Q19</f>
        <v>0.5</v>
      </c>
      <c r="T19" s="249"/>
      <c r="U19" s="241"/>
      <c r="V19" s="165"/>
      <c r="W19" s="165"/>
      <c r="X19" s="161"/>
      <c r="Y19" s="241"/>
      <c r="Z19" s="229"/>
      <c r="AA19" s="23" t="s">
        <v>141</v>
      </c>
      <c r="AB19" s="182"/>
    </row>
    <row r="20" spans="1:28" s="24" customFormat="1" ht="409.5">
      <c r="A20" s="235"/>
      <c r="B20" s="238"/>
      <c r="C20" s="220"/>
      <c r="D20" s="220"/>
      <c r="E20" s="220"/>
      <c r="F20" s="220"/>
      <c r="G20" s="220"/>
      <c r="H20" s="220"/>
      <c r="I20" s="220"/>
      <c r="J20" s="223"/>
      <c r="K20" s="226"/>
      <c r="L20" s="200"/>
      <c r="M20" s="212"/>
      <c r="N20" s="247"/>
      <c r="O20" s="23" t="s">
        <v>66</v>
      </c>
      <c r="P20" s="31" t="s">
        <v>64</v>
      </c>
      <c r="Q20" s="32">
        <v>1</v>
      </c>
      <c r="R20" s="32">
        <v>0.75</v>
      </c>
      <c r="S20" s="33">
        <f t="shared" si="0"/>
        <v>0.75</v>
      </c>
      <c r="T20" s="249"/>
      <c r="U20" s="242"/>
      <c r="V20" s="166"/>
      <c r="W20" s="166"/>
      <c r="X20" s="162"/>
      <c r="Y20" s="242"/>
      <c r="Z20" s="230"/>
      <c r="AA20" s="34" t="s">
        <v>142</v>
      </c>
      <c r="AB20" s="182"/>
    </row>
    <row r="21" spans="1:28" s="24" customFormat="1" ht="351" customHeight="1">
      <c r="A21" s="234" t="s">
        <v>50</v>
      </c>
      <c r="B21" s="237" t="s">
        <v>51</v>
      </c>
      <c r="C21" s="219" t="s">
        <v>52</v>
      </c>
      <c r="D21" s="219" t="s">
        <v>67</v>
      </c>
      <c r="E21" s="219" t="s">
        <v>54</v>
      </c>
      <c r="F21" s="219">
        <v>0.7</v>
      </c>
      <c r="G21" s="219" t="s">
        <v>55</v>
      </c>
      <c r="H21" s="219" t="s">
        <v>68</v>
      </c>
      <c r="I21" s="219" t="s">
        <v>69</v>
      </c>
      <c r="J21" s="243">
        <v>0</v>
      </c>
      <c r="K21" s="225">
        <v>1</v>
      </c>
      <c r="L21" s="200">
        <v>2020630010147</v>
      </c>
      <c r="M21" s="187" t="s">
        <v>70</v>
      </c>
      <c r="N21" s="187" t="s">
        <v>71</v>
      </c>
      <c r="O21" s="35" t="s">
        <v>72</v>
      </c>
      <c r="P21" s="36" t="s">
        <v>64</v>
      </c>
      <c r="Q21" s="37">
        <v>5</v>
      </c>
      <c r="R21" s="37">
        <v>5</v>
      </c>
      <c r="S21" s="38">
        <f t="shared" si="0"/>
        <v>1</v>
      </c>
      <c r="T21" s="36">
        <v>0</v>
      </c>
      <c r="U21" s="36">
        <v>0</v>
      </c>
      <c r="V21" s="168">
        <f>135000000-V23</f>
        <v>61807625</v>
      </c>
      <c r="W21" s="170">
        <f>135000000-W23</f>
        <v>61807624.629999995</v>
      </c>
      <c r="X21" s="172">
        <f>W21/V21</f>
        <v>0.9999999940136836</v>
      </c>
      <c r="Y21" s="240" t="s">
        <v>123</v>
      </c>
      <c r="Z21" s="228" t="s">
        <v>124</v>
      </c>
      <c r="AA21" s="39" t="s">
        <v>144</v>
      </c>
      <c r="AB21" s="231" t="s">
        <v>104</v>
      </c>
    </row>
    <row r="22" spans="1:28" s="24" customFormat="1" ht="409.5" customHeight="1">
      <c r="A22" s="235"/>
      <c r="B22" s="238"/>
      <c r="C22" s="220"/>
      <c r="D22" s="220"/>
      <c r="E22" s="220"/>
      <c r="F22" s="220"/>
      <c r="G22" s="220"/>
      <c r="H22" s="220"/>
      <c r="I22" s="220"/>
      <c r="J22" s="220"/>
      <c r="K22" s="226"/>
      <c r="L22" s="200"/>
      <c r="M22" s="188"/>
      <c r="N22" s="188"/>
      <c r="O22" s="35" t="s">
        <v>73</v>
      </c>
      <c r="P22" s="36" t="s">
        <v>64</v>
      </c>
      <c r="Q22" s="40">
        <v>1</v>
      </c>
      <c r="R22" s="40">
        <v>1</v>
      </c>
      <c r="S22" s="38">
        <f t="shared" si="0"/>
        <v>1</v>
      </c>
      <c r="T22" s="36">
        <v>0</v>
      </c>
      <c r="U22" s="36">
        <v>0</v>
      </c>
      <c r="V22" s="169"/>
      <c r="W22" s="171"/>
      <c r="X22" s="173"/>
      <c r="Y22" s="241"/>
      <c r="Z22" s="229"/>
      <c r="AA22" s="39" t="s">
        <v>143</v>
      </c>
      <c r="AB22" s="232"/>
    </row>
    <row r="23" spans="1:28" s="24" customFormat="1" ht="330" customHeight="1">
      <c r="A23" s="236"/>
      <c r="B23" s="239"/>
      <c r="C23" s="221"/>
      <c r="D23" s="221"/>
      <c r="E23" s="221"/>
      <c r="F23" s="221"/>
      <c r="G23" s="221"/>
      <c r="H23" s="221"/>
      <c r="I23" s="221"/>
      <c r="J23" s="221"/>
      <c r="K23" s="227"/>
      <c r="L23" s="200"/>
      <c r="M23" s="212"/>
      <c r="N23" s="212"/>
      <c r="O23" s="23" t="s">
        <v>74</v>
      </c>
      <c r="P23" s="36" t="s">
        <v>64</v>
      </c>
      <c r="Q23" s="40">
        <v>1</v>
      </c>
      <c r="R23" s="40">
        <v>1</v>
      </c>
      <c r="S23" s="38">
        <f t="shared" si="0"/>
        <v>1</v>
      </c>
      <c r="T23" s="41" t="s">
        <v>103</v>
      </c>
      <c r="U23" s="36" t="s">
        <v>102</v>
      </c>
      <c r="V23" s="42">
        <v>73192375</v>
      </c>
      <c r="W23" s="109">
        <v>73192375.37</v>
      </c>
      <c r="X23" s="110">
        <f>W23/V23</f>
        <v>1.0000000050551714</v>
      </c>
      <c r="Y23" s="242"/>
      <c r="Z23" s="230"/>
      <c r="AA23" s="39" t="s">
        <v>177</v>
      </c>
      <c r="AB23" s="233"/>
    </row>
    <row r="24" spans="1:28" s="24" customFormat="1" ht="53.25" customHeight="1">
      <c r="A24" s="234" t="s">
        <v>50</v>
      </c>
      <c r="B24" s="237" t="s">
        <v>51</v>
      </c>
      <c r="C24" s="219" t="s">
        <v>52</v>
      </c>
      <c r="D24" s="219" t="s">
        <v>67</v>
      </c>
      <c r="E24" s="219" t="s">
        <v>54</v>
      </c>
      <c r="F24" s="219">
        <v>0.7</v>
      </c>
      <c r="G24" s="219" t="s">
        <v>55</v>
      </c>
      <c r="H24" s="219" t="s">
        <v>75</v>
      </c>
      <c r="I24" s="219" t="s">
        <v>76</v>
      </c>
      <c r="J24" s="222">
        <v>1</v>
      </c>
      <c r="K24" s="225">
        <v>1</v>
      </c>
      <c r="L24" s="200">
        <v>2020630010148</v>
      </c>
      <c r="M24" s="187" t="s">
        <v>77</v>
      </c>
      <c r="N24" s="187" t="s">
        <v>78</v>
      </c>
      <c r="O24" s="43" t="s">
        <v>79</v>
      </c>
      <c r="P24" s="44">
        <v>240</v>
      </c>
      <c r="Q24" s="45">
        <v>240</v>
      </c>
      <c r="R24" s="45">
        <v>184</v>
      </c>
      <c r="S24" s="38">
        <f t="shared" si="0"/>
        <v>0.7666666666666667</v>
      </c>
      <c r="T24" s="216" t="s">
        <v>125</v>
      </c>
      <c r="U24" s="190" t="s">
        <v>126</v>
      </c>
      <c r="V24" s="192">
        <v>1113166666</v>
      </c>
      <c r="W24" s="192">
        <v>898181000</v>
      </c>
      <c r="X24" s="178">
        <f>W24/V24</f>
        <v>0.8068701906314539</v>
      </c>
      <c r="Y24" s="217" t="s">
        <v>123</v>
      </c>
      <c r="Z24" s="213" t="s">
        <v>124</v>
      </c>
      <c r="AA24" s="49" t="s">
        <v>145</v>
      </c>
      <c r="AB24" s="182" t="s">
        <v>106</v>
      </c>
    </row>
    <row r="25" spans="1:28" s="24" customFormat="1" ht="52.5" customHeight="1">
      <c r="A25" s="235"/>
      <c r="B25" s="238"/>
      <c r="C25" s="220"/>
      <c r="D25" s="220"/>
      <c r="E25" s="220"/>
      <c r="F25" s="220"/>
      <c r="G25" s="220"/>
      <c r="H25" s="220"/>
      <c r="I25" s="220"/>
      <c r="J25" s="223"/>
      <c r="K25" s="226"/>
      <c r="L25" s="200"/>
      <c r="M25" s="188"/>
      <c r="N25" s="188"/>
      <c r="O25" s="43" t="s">
        <v>80</v>
      </c>
      <c r="P25" s="44">
        <v>70</v>
      </c>
      <c r="Q25" s="46">
        <v>70</v>
      </c>
      <c r="R25" s="46">
        <v>41</v>
      </c>
      <c r="S25" s="38">
        <f t="shared" si="0"/>
        <v>0.5857142857142857</v>
      </c>
      <c r="T25" s="190"/>
      <c r="U25" s="190"/>
      <c r="V25" s="192"/>
      <c r="W25" s="192"/>
      <c r="X25" s="178"/>
      <c r="Y25" s="218"/>
      <c r="Z25" s="214"/>
      <c r="AA25" s="49" t="s">
        <v>146</v>
      </c>
      <c r="AB25" s="182"/>
    </row>
    <row r="26" spans="1:28" s="24" customFormat="1" ht="127.5" customHeight="1">
      <c r="A26" s="235"/>
      <c r="B26" s="238"/>
      <c r="C26" s="220"/>
      <c r="D26" s="220"/>
      <c r="E26" s="220"/>
      <c r="F26" s="220"/>
      <c r="G26" s="220"/>
      <c r="H26" s="220"/>
      <c r="I26" s="220"/>
      <c r="J26" s="223"/>
      <c r="K26" s="226"/>
      <c r="L26" s="200"/>
      <c r="M26" s="188"/>
      <c r="N26" s="188"/>
      <c r="O26" s="43" t="s">
        <v>81</v>
      </c>
      <c r="P26" s="44">
        <v>3</v>
      </c>
      <c r="Q26" s="45">
        <v>6</v>
      </c>
      <c r="R26" s="45">
        <v>8</v>
      </c>
      <c r="S26" s="38">
        <v>1</v>
      </c>
      <c r="T26" s="190"/>
      <c r="U26" s="190"/>
      <c r="V26" s="192"/>
      <c r="W26" s="192"/>
      <c r="X26" s="178"/>
      <c r="Y26" s="218"/>
      <c r="Z26" s="214"/>
      <c r="AA26" s="49" t="s">
        <v>127</v>
      </c>
      <c r="AB26" s="182"/>
    </row>
    <row r="27" spans="1:28" s="24" customFormat="1" ht="61.5" customHeight="1">
      <c r="A27" s="235"/>
      <c r="B27" s="238"/>
      <c r="C27" s="220"/>
      <c r="D27" s="220"/>
      <c r="E27" s="220"/>
      <c r="F27" s="220"/>
      <c r="G27" s="220"/>
      <c r="H27" s="220"/>
      <c r="I27" s="220"/>
      <c r="J27" s="223"/>
      <c r="K27" s="226"/>
      <c r="L27" s="200"/>
      <c r="M27" s="188"/>
      <c r="N27" s="188"/>
      <c r="O27" s="43" t="s">
        <v>82</v>
      </c>
      <c r="P27" s="44" t="s">
        <v>64</v>
      </c>
      <c r="Q27" s="45">
        <v>1</v>
      </c>
      <c r="R27" s="45">
        <v>1</v>
      </c>
      <c r="S27" s="38">
        <f>R27/Q27</f>
        <v>1</v>
      </c>
      <c r="T27" s="190"/>
      <c r="U27" s="190"/>
      <c r="V27" s="192"/>
      <c r="W27" s="192"/>
      <c r="X27" s="178"/>
      <c r="Y27" s="218"/>
      <c r="Z27" s="214"/>
      <c r="AA27" s="49" t="s">
        <v>147</v>
      </c>
      <c r="AB27" s="182"/>
    </row>
    <row r="28" spans="1:28" s="24" customFormat="1" ht="48.75" customHeight="1">
      <c r="A28" s="235"/>
      <c r="B28" s="238"/>
      <c r="C28" s="220"/>
      <c r="D28" s="220"/>
      <c r="E28" s="220"/>
      <c r="F28" s="220"/>
      <c r="G28" s="220"/>
      <c r="H28" s="220"/>
      <c r="I28" s="220"/>
      <c r="J28" s="223"/>
      <c r="K28" s="226"/>
      <c r="L28" s="200"/>
      <c r="M28" s="188"/>
      <c r="N28" s="188"/>
      <c r="O28" s="43" t="s">
        <v>83</v>
      </c>
      <c r="P28" s="47">
        <v>1</v>
      </c>
      <c r="Q28" s="48">
        <v>1</v>
      </c>
      <c r="R28" s="48">
        <v>1</v>
      </c>
      <c r="S28" s="38">
        <f>R28/Q28</f>
        <v>1</v>
      </c>
      <c r="T28" s="190"/>
      <c r="U28" s="190"/>
      <c r="V28" s="192"/>
      <c r="W28" s="192"/>
      <c r="X28" s="178"/>
      <c r="Y28" s="218"/>
      <c r="Z28" s="214"/>
      <c r="AA28" s="49" t="s">
        <v>128</v>
      </c>
      <c r="AB28" s="182"/>
    </row>
    <row r="29" spans="1:28" s="24" customFormat="1" ht="101.25" customHeight="1">
      <c r="A29" s="236"/>
      <c r="B29" s="239"/>
      <c r="C29" s="221"/>
      <c r="D29" s="221"/>
      <c r="E29" s="221"/>
      <c r="F29" s="221"/>
      <c r="G29" s="221"/>
      <c r="H29" s="221"/>
      <c r="I29" s="221"/>
      <c r="J29" s="224"/>
      <c r="K29" s="227"/>
      <c r="L29" s="200"/>
      <c r="M29" s="212"/>
      <c r="N29" s="212"/>
      <c r="O29" s="43" t="s">
        <v>84</v>
      </c>
      <c r="P29" s="47">
        <v>1</v>
      </c>
      <c r="Q29" s="48">
        <v>1</v>
      </c>
      <c r="R29" s="48">
        <v>1</v>
      </c>
      <c r="S29" s="38">
        <f>R29/Q29</f>
        <v>1</v>
      </c>
      <c r="T29" s="190"/>
      <c r="U29" s="190"/>
      <c r="V29" s="192"/>
      <c r="W29" s="192"/>
      <c r="X29" s="178"/>
      <c r="Y29" s="171"/>
      <c r="Z29" s="215"/>
      <c r="AA29" s="49" t="s">
        <v>148</v>
      </c>
      <c r="AB29" s="182"/>
    </row>
    <row r="30" spans="1:28" s="24" customFormat="1" ht="401.25" customHeight="1">
      <c r="A30" s="202" t="s">
        <v>50</v>
      </c>
      <c r="B30" s="204" t="s">
        <v>51</v>
      </c>
      <c r="C30" s="194" t="s">
        <v>85</v>
      </c>
      <c r="D30" s="194" t="s">
        <v>86</v>
      </c>
      <c r="E30" s="194" t="s">
        <v>54</v>
      </c>
      <c r="F30" s="194">
        <v>0.6</v>
      </c>
      <c r="G30" s="194" t="s">
        <v>87</v>
      </c>
      <c r="H30" s="194" t="s">
        <v>88</v>
      </c>
      <c r="I30" s="194" t="s">
        <v>89</v>
      </c>
      <c r="J30" s="196" t="s">
        <v>90</v>
      </c>
      <c r="K30" s="198">
        <v>1</v>
      </c>
      <c r="L30" s="200">
        <v>2020630010146</v>
      </c>
      <c r="M30" s="187" t="s">
        <v>91</v>
      </c>
      <c r="N30" s="187" t="s">
        <v>92</v>
      </c>
      <c r="O30" s="43" t="s">
        <v>115</v>
      </c>
      <c r="P30" s="47">
        <v>1</v>
      </c>
      <c r="Q30" s="48">
        <v>1</v>
      </c>
      <c r="R30" s="48">
        <v>0.9</v>
      </c>
      <c r="S30" s="81">
        <f>R30/Q30</f>
        <v>0.9</v>
      </c>
      <c r="T30" s="190" t="s">
        <v>175</v>
      </c>
      <c r="U30" s="190" t="s">
        <v>149</v>
      </c>
      <c r="V30" s="206">
        <v>530000000</v>
      </c>
      <c r="W30" s="206">
        <v>435121572.84</v>
      </c>
      <c r="X30" s="209">
        <f>W30/V30</f>
        <v>0.8209840996981131</v>
      </c>
      <c r="Y30" s="79" t="s">
        <v>151</v>
      </c>
      <c r="Z30" s="80" t="s">
        <v>152</v>
      </c>
      <c r="AA30" s="80" t="s">
        <v>129</v>
      </c>
      <c r="AB30" s="182" t="s">
        <v>107</v>
      </c>
    </row>
    <row r="31" spans="1:28" s="24" customFormat="1" ht="165">
      <c r="A31" s="202"/>
      <c r="B31" s="204"/>
      <c r="C31" s="194"/>
      <c r="D31" s="194"/>
      <c r="E31" s="194"/>
      <c r="F31" s="194"/>
      <c r="G31" s="194"/>
      <c r="H31" s="194"/>
      <c r="I31" s="194"/>
      <c r="J31" s="196"/>
      <c r="K31" s="198"/>
      <c r="L31" s="200"/>
      <c r="M31" s="188"/>
      <c r="N31" s="188"/>
      <c r="O31" s="49" t="s">
        <v>116</v>
      </c>
      <c r="P31" s="50">
        <v>18</v>
      </c>
      <c r="Q31" s="51">
        <v>20</v>
      </c>
      <c r="R31" s="51">
        <v>38</v>
      </c>
      <c r="S31" s="81">
        <v>1</v>
      </c>
      <c r="T31" s="190"/>
      <c r="U31" s="190"/>
      <c r="V31" s="207"/>
      <c r="W31" s="207"/>
      <c r="X31" s="210"/>
      <c r="Y31" s="79" t="s">
        <v>153</v>
      </c>
      <c r="Z31" s="80" t="s">
        <v>154</v>
      </c>
      <c r="AA31" s="80" t="s">
        <v>155</v>
      </c>
      <c r="AB31" s="182"/>
    </row>
    <row r="32" spans="1:28" s="24" customFormat="1" ht="66">
      <c r="A32" s="202"/>
      <c r="B32" s="204"/>
      <c r="C32" s="194"/>
      <c r="D32" s="194"/>
      <c r="E32" s="194"/>
      <c r="F32" s="194"/>
      <c r="G32" s="194"/>
      <c r="H32" s="194"/>
      <c r="I32" s="194"/>
      <c r="J32" s="196"/>
      <c r="K32" s="198"/>
      <c r="L32" s="200"/>
      <c r="M32" s="188"/>
      <c r="N32" s="188"/>
      <c r="O32" s="49" t="s">
        <v>117</v>
      </c>
      <c r="P32" s="50">
        <v>1</v>
      </c>
      <c r="Q32" s="51">
        <v>1</v>
      </c>
      <c r="R32" s="51">
        <v>3</v>
      </c>
      <c r="S32" s="81">
        <v>1</v>
      </c>
      <c r="T32" s="190"/>
      <c r="U32" s="190"/>
      <c r="V32" s="207"/>
      <c r="W32" s="207"/>
      <c r="X32" s="210"/>
      <c r="Y32" s="79" t="s">
        <v>130</v>
      </c>
      <c r="Z32" s="80" t="s">
        <v>131</v>
      </c>
      <c r="AA32" s="80" t="s">
        <v>132</v>
      </c>
      <c r="AB32" s="182"/>
    </row>
    <row r="33" spans="1:28" s="24" customFormat="1" ht="134.25" customHeight="1">
      <c r="A33" s="202"/>
      <c r="B33" s="204"/>
      <c r="C33" s="194"/>
      <c r="D33" s="194"/>
      <c r="E33" s="194"/>
      <c r="F33" s="194"/>
      <c r="G33" s="194"/>
      <c r="H33" s="194"/>
      <c r="I33" s="194"/>
      <c r="J33" s="196"/>
      <c r="K33" s="198"/>
      <c r="L33" s="200"/>
      <c r="M33" s="188"/>
      <c r="N33" s="188"/>
      <c r="O33" s="49" t="s">
        <v>118</v>
      </c>
      <c r="P33" s="50">
        <v>11</v>
      </c>
      <c r="Q33" s="51">
        <v>11</v>
      </c>
      <c r="R33" s="51">
        <v>11</v>
      </c>
      <c r="S33" s="81">
        <f>R33/Q33</f>
        <v>1</v>
      </c>
      <c r="T33" s="190"/>
      <c r="U33" s="190"/>
      <c r="V33" s="207"/>
      <c r="W33" s="207"/>
      <c r="X33" s="210"/>
      <c r="Y33" s="79" t="s">
        <v>156</v>
      </c>
      <c r="Z33" s="80" t="s">
        <v>157</v>
      </c>
      <c r="AA33" s="80" t="s">
        <v>158</v>
      </c>
      <c r="AB33" s="182"/>
    </row>
    <row r="34" spans="1:28" s="24" customFormat="1" ht="297" customHeight="1">
      <c r="A34" s="202"/>
      <c r="B34" s="204"/>
      <c r="C34" s="194"/>
      <c r="D34" s="194"/>
      <c r="E34" s="194"/>
      <c r="F34" s="194"/>
      <c r="G34" s="194"/>
      <c r="H34" s="194"/>
      <c r="I34" s="194"/>
      <c r="J34" s="196"/>
      <c r="K34" s="198"/>
      <c r="L34" s="200"/>
      <c r="M34" s="188"/>
      <c r="N34" s="188"/>
      <c r="O34" s="49" t="s">
        <v>119</v>
      </c>
      <c r="P34" s="50">
        <v>11</v>
      </c>
      <c r="Q34" s="51">
        <v>11</v>
      </c>
      <c r="R34" s="51">
        <v>11</v>
      </c>
      <c r="S34" s="81">
        <f>R34/Q34</f>
        <v>1</v>
      </c>
      <c r="T34" s="190"/>
      <c r="U34" s="190"/>
      <c r="V34" s="207"/>
      <c r="W34" s="207"/>
      <c r="X34" s="210"/>
      <c r="Y34" s="79" t="s">
        <v>159</v>
      </c>
      <c r="Z34" s="80" t="s">
        <v>160</v>
      </c>
      <c r="AA34" s="80" t="s">
        <v>133</v>
      </c>
      <c r="AB34" s="182"/>
    </row>
    <row r="35" spans="1:28" s="24" customFormat="1" ht="297.75" customHeight="1">
      <c r="A35" s="202"/>
      <c r="B35" s="204"/>
      <c r="C35" s="194"/>
      <c r="D35" s="194"/>
      <c r="E35" s="194"/>
      <c r="F35" s="194"/>
      <c r="G35" s="194"/>
      <c r="H35" s="194"/>
      <c r="I35" s="194"/>
      <c r="J35" s="196"/>
      <c r="K35" s="198"/>
      <c r="L35" s="200"/>
      <c r="M35" s="188"/>
      <c r="N35" s="188"/>
      <c r="O35" s="49" t="s">
        <v>120</v>
      </c>
      <c r="P35" s="50">
        <v>18</v>
      </c>
      <c r="Q35" s="51">
        <v>20</v>
      </c>
      <c r="R35" s="51">
        <v>71</v>
      </c>
      <c r="S35" s="81">
        <v>1</v>
      </c>
      <c r="T35" s="190"/>
      <c r="U35" s="190"/>
      <c r="V35" s="207"/>
      <c r="W35" s="207"/>
      <c r="X35" s="210"/>
      <c r="Y35" s="79" t="s">
        <v>161</v>
      </c>
      <c r="Z35" s="80" t="s">
        <v>162</v>
      </c>
      <c r="AA35" s="80" t="s">
        <v>163</v>
      </c>
      <c r="AB35" s="182"/>
    </row>
    <row r="36" spans="1:28" s="24" customFormat="1" ht="324.75" customHeight="1">
      <c r="A36" s="202"/>
      <c r="B36" s="204"/>
      <c r="C36" s="194"/>
      <c r="D36" s="194"/>
      <c r="E36" s="194"/>
      <c r="F36" s="194"/>
      <c r="G36" s="194"/>
      <c r="H36" s="194"/>
      <c r="I36" s="194"/>
      <c r="J36" s="196"/>
      <c r="K36" s="198"/>
      <c r="L36" s="200"/>
      <c r="M36" s="212"/>
      <c r="N36" s="212"/>
      <c r="O36" s="52" t="s">
        <v>121</v>
      </c>
      <c r="P36" s="50" t="s">
        <v>64</v>
      </c>
      <c r="Q36" s="48">
        <v>1</v>
      </c>
      <c r="R36" s="48">
        <v>0.9</v>
      </c>
      <c r="S36" s="81">
        <f>R36/Q36</f>
        <v>0.9</v>
      </c>
      <c r="T36" s="190"/>
      <c r="U36" s="190"/>
      <c r="V36" s="208"/>
      <c r="W36" s="208"/>
      <c r="X36" s="211"/>
      <c r="Y36" s="79" t="s">
        <v>164</v>
      </c>
      <c r="Z36" s="80" t="s">
        <v>165</v>
      </c>
      <c r="AA36" s="80" t="s">
        <v>166</v>
      </c>
      <c r="AB36" s="182"/>
    </row>
    <row r="37" spans="1:28" s="24" customFormat="1" ht="102" customHeight="1">
      <c r="A37" s="202" t="s">
        <v>50</v>
      </c>
      <c r="B37" s="204" t="s">
        <v>51</v>
      </c>
      <c r="C37" s="194" t="s">
        <v>85</v>
      </c>
      <c r="D37" s="194" t="s">
        <v>86</v>
      </c>
      <c r="E37" s="194" t="s">
        <v>54</v>
      </c>
      <c r="F37" s="194">
        <v>0.6</v>
      </c>
      <c r="G37" s="194" t="s">
        <v>87</v>
      </c>
      <c r="H37" s="194" t="s">
        <v>93</v>
      </c>
      <c r="I37" s="194" t="s">
        <v>94</v>
      </c>
      <c r="J37" s="196" t="s">
        <v>95</v>
      </c>
      <c r="K37" s="198">
        <v>1</v>
      </c>
      <c r="L37" s="200">
        <v>2020630010145</v>
      </c>
      <c r="M37" s="187" t="s">
        <v>96</v>
      </c>
      <c r="N37" s="187" t="s">
        <v>97</v>
      </c>
      <c r="O37" s="49" t="s">
        <v>98</v>
      </c>
      <c r="P37" s="44">
        <v>6</v>
      </c>
      <c r="Q37" s="53">
        <v>10</v>
      </c>
      <c r="R37" s="53">
        <v>4</v>
      </c>
      <c r="S37" s="76">
        <f>R37/Q37</f>
        <v>0.4</v>
      </c>
      <c r="T37" s="190" t="s">
        <v>176</v>
      </c>
      <c r="U37" s="190" t="s">
        <v>150</v>
      </c>
      <c r="V37" s="192">
        <v>283907271</v>
      </c>
      <c r="W37" s="192">
        <v>217200000</v>
      </c>
      <c r="X37" s="178">
        <f>W37/V37</f>
        <v>0.7650385255543526</v>
      </c>
      <c r="Y37" s="180" t="s">
        <v>167</v>
      </c>
      <c r="Z37" s="180" t="s">
        <v>134</v>
      </c>
      <c r="AA37" s="49" t="s">
        <v>171</v>
      </c>
      <c r="AB37" s="182" t="s">
        <v>108</v>
      </c>
    </row>
    <row r="38" spans="1:28" s="24" customFormat="1" ht="408.75" customHeight="1">
      <c r="A38" s="202"/>
      <c r="B38" s="204"/>
      <c r="C38" s="194"/>
      <c r="D38" s="194"/>
      <c r="E38" s="194"/>
      <c r="F38" s="194"/>
      <c r="G38" s="194"/>
      <c r="H38" s="194"/>
      <c r="I38" s="194"/>
      <c r="J38" s="196"/>
      <c r="K38" s="198"/>
      <c r="L38" s="200"/>
      <c r="M38" s="188"/>
      <c r="N38" s="188"/>
      <c r="O38" s="49" t="s">
        <v>99</v>
      </c>
      <c r="P38" s="44">
        <v>3</v>
      </c>
      <c r="Q38" s="53">
        <v>10</v>
      </c>
      <c r="R38" s="53">
        <v>6</v>
      </c>
      <c r="S38" s="76">
        <f>R38/Q38</f>
        <v>0.6</v>
      </c>
      <c r="T38" s="190"/>
      <c r="U38" s="190"/>
      <c r="V38" s="192"/>
      <c r="W38" s="192"/>
      <c r="X38" s="178"/>
      <c r="Y38" s="180"/>
      <c r="Z38" s="180"/>
      <c r="AA38" s="78" t="s">
        <v>168</v>
      </c>
      <c r="AB38" s="182"/>
    </row>
    <row r="39" spans="1:28" s="24" customFormat="1" ht="197.25" customHeight="1">
      <c r="A39" s="202"/>
      <c r="B39" s="204"/>
      <c r="C39" s="194"/>
      <c r="D39" s="194"/>
      <c r="E39" s="194"/>
      <c r="F39" s="194"/>
      <c r="G39" s="194"/>
      <c r="H39" s="194"/>
      <c r="I39" s="194"/>
      <c r="J39" s="196"/>
      <c r="K39" s="198"/>
      <c r="L39" s="200"/>
      <c r="M39" s="188"/>
      <c r="N39" s="188"/>
      <c r="O39" s="49" t="s">
        <v>100</v>
      </c>
      <c r="P39" s="44">
        <v>4</v>
      </c>
      <c r="Q39" s="53">
        <v>24</v>
      </c>
      <c r="R39" s="53">
        <v>17</v>
      </c>
      <c r="S39" s="76">
        <f>R39/Q39</f>
        <v>0.7083333333333334</v>
      </c>
      <c r="T39" s="190"/>
      <c r="U39" s="190"/>
      <c r="V39" s="192"/>
      <c r="W39" s="192"/>
      <c r="X39" s="178"/>
      <c r="Y39" s="180"/>
      <c r="Z39" s="180"/>
      <c r="AA39" s="49" t="s">
        <v>169</v>
      </c>
      <c r="AB39" s="182"/>
    </row>
    <row r="40" spans="1:30" s="24" customFormat="1" ht="263.25" customHeight="1" thickBot="1">
      <c r="A40" s="203"/>
      <c r="B40" s="205"/>
      <c r="C40" s="195"/>
      <c r="D40" s="195"/>
      <c r="E40" s="195"/>
      <c r="F40" s="195"/>
      <c r="G40" s="195"/>
      <c r="H40" s="195"/>
      <c r="I40" s="195"/>
      <c r="J40" s="197"/>
      <c r="K40" s="199"/>
      <c r="L40" s="201"/>
      <c r="M40" s="189"/>
      <c r="N40" s="189"/>
      <c r="O40" s="54" t="s">
        <v>101</v>
      </c>
      <c r="P40" s="55">
        <v>6</v>
      </c>
      <c r="Q40" s="56">
        <v>8</v>
      </c>
      <c r="R40" s="56">
        <v>7</v>
      </c>
      <c r="S40" s="77">
        <f>R40/Q40</f>
        <v>0.875</v>
      </c>
      <c r="T40" s="191"/>
      <c r="U40" s="191"/>
      <c r="V40" s="193"/>
      <c r="W40" s="193"/>
      <c r="X40" s="179"/>
      <c r="Y40" s="181"/>
      <c r="Z40" s="181"/>
      <c r="AA40" s="49" t="s">
        <v>170</v>
      </c>
      <c r="AB40" s="183"/>
      <c r="AD40" s="57"/>
    </row>
    <row r="41" spans="1:28" s="58" customFormat="1" ht="22.5" customHeight="1" thickBot="1">
      <c r="A41" s="90" t="s">
        <v>12</v>
      </c>
      <c r="B41" s="91"/>
      <c r="C41" s="91"/>
      <c r="D41" s="91"/>
      <c r="E41" s="91"/>
      <c r="F41" s="91"/>
      <c r="G41" s="91"/>
      <c r="H41" s="91"/>
      <c r="I41" s="91"/>
      <c r="J41" s="91"/>
      <c r="K41" s="91"/>
      <c r="L41" s="91"/>
      <c r="M41" s="91"/>
      <c r="N41" s="91"/>
      <c r="O41" s="91"/>
      <c r="P41" s="91"/>
      <c r="Q41" s="91"/>
      <c r="R41" s="91"/>
      <c r="S41" s="91"/>
      <c r="T41" s="91"/>
      <c r="U41" s="92"/>
      <c r="V41" s="85">
        <f>V37+V30+V24+V23+V22+V21+V12+V16</f>
        <v>2317073937</v>
      </c>
      <c r="W41" s="85">
        <f>W12+W16+W23+W24+W30+W37</f>
        <v>1728162948.1</v>
      </c>
      <c r="X41" s="86">
        <f>W41/V41</f>
        <v>0.7458384993693881</v>
      </c>
      <c r="Y41" s="87"/>
      <c r="Z41" s="88"/>
      <c r="AA41" s="89"/>
      <c r="AB41" s="89"/>
    </row>
    <row r="42" spans="1:28" s="58" customFormat="1" ht="17.25" hidden="1" thickBot="1">
      <c r="A42" s="59"/>
      <c r="B42" s="59"/>
      <c r="C42" s="59"/>
      <c r="D42" s="59"/>
      <c r="E42" s="59"/>
      <c r="F42" s="59"/>
      <c r="G42" s="59"/>
      <c r="H42" s="59"/>
      <c r="I42" s="59"/>
      <c r="J42" s="59"/>
      <c r="K42" s="59"/>
      <c r="L42" s="59"/>
      <c r="M42" s="59"/>
      <c r="N42" s="60"/>
      <c r="O42" s="60"/>
      <c r="P42" s="60"/>
      <c r="Q42" s="60"/>
      <c r="R42" s="60"/>
      <c r="S42" s="77">
        <v>1</v>
      </c>
      <c r="T42" s="60"/>
      <c r="U42" s="60"/>
      <c r="V42" s="60"/>
      <c r="W42" s="60"/>
      <c r="X42" s="77">
        <v>1</v>
      </c>
      <c r="Y42" s="60"/>
      <c r="Z42" s="60"/>
      <c r="AA42" s="61"/>
      <c r="AB42" s="62"/>
    </row>
    <row r="43" spans="1:28" s="58" customFormat="1" ht="17.25" hidden="1" thickBot="1">
      <c r="A43" s="59"/>
      <c r="B43" s="59"/>
      <c r="C43" s="59"/>
      <c r="D43" s="59"/>
      <c r="E43" s="59"/>
      <c r="F43" s="59"/>
      <c r="G43" s="59"/>
      <c r="H43" s="59"/>
      <c r="I43" s="59"/>
      <c r="J43" s="59"/>
      <c r="K43" s="59"/>
      <c r="L43" s="59"/>
      <c r="M43" s="59"/>
      <c r="N43" s="60"/>
      <c r="O43" s="60"/>
      <c r="P43" s="60"/>
      <c r="Q43" s="60"/>
      <c r="R43" s="60"/>
      <c r="S43" s="77">
        <v>0</v>
      </c>
      <c r="T43" s="60"/>
      <c r="U43" s="60"/>
      <c r="V43" s="60"/>
      <c r="W43" s="60"/>
      <c r="X43" s="77">
        <v>0</v>
      </c>
      <c r="Y43" s="60"/>
      <c r="Z43" s="60"/>
      <c r="AA43" s="61"/>
      <c r="AB43" s="62"/>
    </row>
    <row r="44" spans="1:28" s="58" customFormat="1" ht="16.5">
      <c r="A44" s="63"/>
      <c r="B44" s="64"/>
      <c r="C44" s="65"/>
      <c r="D44" s="64"/>
      <c r="E44" s="64"/>
      <c r="F44" s="64"/>
      <c r="G44" s="65"/>
      <c r="H44" s="64"/>
      <c r="I44" s="65"/>
      <c r="J44" s="65"/>
      <c r="K44" s="65"/>
      <c r="L44" s="65"/>
      <c r="M44" s="64"/>
      <c r="N44" s="66"/>
      <c r="O44" s="66"/>
      <c r="P44" s="66"/>
      <c r="Q44" s="66"/>
      <c r="R44" s="66"/>
      <c r="S44" s="66"/>
      <c r="T44" s="66"/>
      <c r="U44" s="66"/>
      <c r="V44" s="66"/>
      <c r="W44" s="66"/>
      <c r="X44" s="66"/>
      <c r="Y44" s="66"/>
      <c r="Z44" s="66"/>
      <c r="AA44" s="67"/>
      <c r="AB44" s="62"/>
    </row>
    <row r="45" spans="1:28" s="58" customFormat="1" ht="42.75" customHeight="1">
      <c r="A45" s="63"/>
      <c r="B45" s="64"/>
      <c r="C45" s="65"/>
      <c r="D45" s="64"/>
      <c r="E45" s="64"/>
      <c r="F45" s="64"/>
      <c r="G45" s="66"/>
      <c r="H45" s="66"/>
      <c r="I45" s="66"/>
      <c r="J45" s="184" t="s">
        <v>10</v>
      </c>
      <c r="K45" s="184"/>
      <c r="L45" s="184"/>
      <c r="M45" s="65"/>
      <c r="N45" s="65"/>
      <c r="O45" s="184" t="s">
        <v>9</v>
      </c>
      <c r="P45" s="184"/>
      <c r="Q45" s="184"/>
      <c r="R45" s="68"/>
      <c r="S45" s="68"/>
      <c r="T45" s="185"/>
      <c r="U45" s="185"/>
      <c r="V45" s="185"/>
      <c r="W45" s="185"/>
      <c r="X45" s="185"/>
      <c r="Y45" s="185"/>
      <c r="Z45" s="185"/>
      <c r="AA45" s="185"/>
      <c r="AB45" s="186"/>
    </row>
    <row r="46" spans="1:28" s="58" customFormat="1" ht="16.5">
      <c r="A46" s="63"/>
      <c r="B46" s="64"/>
      <c r="C46" s="65"/>
      <c r="D46" s="64"/>
      <c r="E46" s="64"/>
      <c r="F46" s="64"/>
      <c r="G46" s="66"/>
      <c r="H46" s="66"/>
      <c r="I46" s="66"/>
      <c r="J46" s="65"/>
      <c r="K46" s="65"/>
      <c r="L46" s="65"/>
      <c r="M46" s="64"/>
      <c r="N46" s="64"/>
      <c r="O46" s="65"/>
      <c r="P46" s="65"/>
      <c r="Q46" s="66"/>
      <c r="R46" s="66"/>
      <c r="S46" s="66"/>
      <c r="T46" s="66"/>
      <c r="U46" s="66"/>
      <c r="V46" s="66"/>
      <c r="W46" s="66"/>
      <c r="X46" s="66"/>
      <c r="Y46" s="66"/>
      <c r="Z46" s="66"/>
      <c r="AA46" s="67"/>
      <c r="AB46" s="62"/>
    </row>
    <row r="47" spans="1:28" s="58" customFormat="1" ht="16.5">
      <c r="A47" s="63"/>
      <c r="B47" s="64"/>
      <c r="C47" s="65"/>
      <c r="D47" s="64"/>
      <c r="E47" s="64"/>
      <c r="F47" s="64"/>
      <c r="G47" s="66"/>
      <c r="H47" s="66"/>
      <c r="I47" s="66"/>
      <c r="J47" s="65"/>
      <c r="K47" s="65"/>
      <c r="L47" s="65"/>
      <c r="M47" s="64"/>
      <c r="N47" s="64"/>
      <c r="O47" s="65"/>
      <c r="P47" s="65"/>
      <c r="Q47" s="65"/>
      <c r="R47" s="65"/>
      <c r="S47" s="65"/>
      <c r="T47" s="65"/>
      <c r="U47" s="65"/>
      <c r="V47" s="65"/>
      <c r="W47" s="65"/>
      <c r="X47" s="65"/>
      <c r="Y47" s="65"/>
      <c r="Z47" s="65"/>
      <c r="AA47" s="67"/>
      <c r="AB47" s="69"/>
    </row>
    <row r="48" spans="1:28" s="58" customFormat="1" ht="16.5">
      <c r="A48" s="63"/>
      <c r="B48" s="64"/>
      <c r="C48" s="65"/>
      <c r="D48" s="64"/>
      <c r="E48" s="64"/>
      <c r="F48" s="64"/>
      <c r="G48" s="66"/>
      <c r="H48" s="66"/>
      <c r="I48" s="66"/>
      <c r="J48" s="65"/>
      <c r="K48" s="65"/>
      <c r="L48" s="65"/>
      <c r="M48" s="64"/>
      <c r="N48" s="64"/>
      <c r="O48" s="65"/>
      <c r="P48" s="65"/>
      <c r="Q48" s="65"/>
      <c r="R48" s="65"/>
      <c r="S48" s="65"/>
      <c r="T48" s="65"/>
      <c r="U48" s="65"/>
      <c r="V48" s="65"/>
      <c r="W48" s="65"/>
      <c r="X48" s="65"/>
      <c r="Y48" s="65"/>
      <c r="Z48" s="65"/>
      <c r="AA48" s="67"/>
      <c r="AB48" s="69"/>
    </row>
    <row r="49" spans="1:28" s="58" customFormat="1" ht="14.25" customHeight="1" thickBot="1">
      <c r="A49" s="63"/>
      <c r="B49" s="64"/>
      <c r="C49" s="65"/>
      <c r="D49" s="64"/>
      <c r="E49" s="64"/>
      <c r="F49" s="64"/>
      <c r="G49" s="66"/>
      <c r="H49" s="66"/>
      <c r="I49" s="66"/>
      <c r="J49" s="70"/>
      <c r="K49" s="71"/>
      <c r="L49" s="71"/>
      <c r="M49" s="64"/>
      <c r="N49" s="64"/>
      <c r="O49" s="71"/>
      <c r="P49" s="71"/>
      <c r="Q49" s="65"/>
      <c r="R49" s="65"/>
      <c r="S49" s="65"/>
      <c r="T49" s="65"/>
      <c r="U49" s="65"/>
      <c r="V49" s="65"/>
      <c r="W49" s="65"/>
      <c r="X49" s="65"/>
      <c r="Y49" s="65"/>
      <c r="Z49" s="65"/>
      <c r="AA49" s="67"/>
      <c r="AB49" s="69"/>
    </row>
    <row r="50" spans="1:28" s="58" customFormat="1" ht="25.5" customHeight="1">
      <c r="A50" s="63"/>
      <c r="B50" s="64"/>
      <c r="C50" s="72"/>
      <c r="D50" s="64"/>
      <c r="E50" s="64"/>
      <c r="F50" s="64"/>
      <c r="G50" s="66"/>
      <c r="H50" s="66"/>
      <c r="I50" s="66"/>
      <c r="J50" s="174" t="s">
        <v>111</v>
      </c>
      <c r="K50" s="174"/>
      <c r="L50" s="174"/>
      <c r="M50" s="74"/>
      <c r="N50" s="74"/>
      <c r="O50" s="174" t="s">
        <v>111</v>
      </c>
      <c r="P50" s="174"/>
      <c r="Q50" s="174"/>
      <c r="R50" s="73"/>
      <c r="S50" s="73"/>
      <c r="T50" s="65"/>
      <c r="U50" s="65"/>
      <c r="V50" s="65"/>
      <c r="W50" s="65"/>
      <c r="X50" s="65"/>
      <c r="Y50" s="65"/>
      <c r="Z50" s="65"/>
      <c r="AA50" s="67"/>
      <c r="AB50" s="69"/>
    </row>
    <row r="51" spans="1:28" s="58" customFormat="1" ht="16.5">
      <c r="A51" s="63"/>
      <c r="B51" s="64"/>
      <c r="C51" s="72"/>
      <c r="D51" s="64"/>
      <c r="E51" s="64"/>
      <c r="F51" s="64"/>
      <c r="G51" s="66"/>
      <c r="H51" s="66"/>
      <c r="I51" s="66"/>
      <c r="J51" s="65" t="s">
        <v>11</v>
      </c>
      <c r="K51" s="65"/>
      <c r="L51" s="75"/>
      <c r="M51" s="74"/>
      <c r="N51" s="74"/>
      <c r="O51" s="65" t="s">
        <v>11</v>
      </c>
      <c r="P51" s="64"/>
      <c r="Q51" s="65"/>
      <c r="R51" s="65"/>
      <c r="S51" s="65"/>
      <c r="T51" s="65"/>
      <c r="U51" s="65"/>
      <c r="V51" s="65"/>
      <c r="W51" s="65"/>
      <c r="X51" s="65"/>
      <c r="Y51" s="65"/>
      <c r="Z51" s="65"/>
      <c r="AA51" s="67"/>
      <c r="AB51" s="69"/>
    </row>
    <row r="52" spans="1:28" s="58" customFormat="1" ht="16.5">
      <c r="A52" s="63"/>
      <c r="B52" s="64"/>
      <c r="C52" s="65"/>
      <c r="D52" s="64"/>
      <c r="E52" s="64"/>
      <c r="F52" s="64"/>
      <c r="G52" s="65"/>
      <c r="H52" s="64"/>
      <c r="I52" s="65"/>
      <c r="J52" s="65"/>
      <c r="K52" s="65"/>
      <c r="L52" s="65"/>
      <c r="M52" s="64"/>
      <c r="N52" s="65"/>
      <c r="O52" s="65"/>
      <c r="P52" s="65"/>
      <c r="Q52" s="65"/>
      <c r="R52" s="65"/>
      <c r="S52" s="65"/>
      <c r="T52" s="65"/>
      <c r="U52" s="65"/>
      <c r="V52" s="65"/>
      <c r="W52" s="65"/>
      <c r="X52" s="65"/>
      <c r="Y52" s="65"/>
      <c r="Z52" s="65"/>
      <c r="AA52" s="67"/>
      <c r="AB52" s="69"/>
    </row>
    <row r="53" spans="1:28" s="58" customFormat="1" ht="16.5">
      <c r="A53" s="63"/>
      <c r="B53" s="64"/>
      <c r="C53" s="65"/>
      <c r="D53" s="64"/>
      <c r="E53" s="64"/>
      <c r="F53" s="64"/>
      <c r="G53" s="65"/>
      <c r="H53" s="64"/>
      <c r="I53" s="65"/>
      <c r="J53" s="65"/>
      <c r="K53" s="65"/>
      <c r="L53" s="65"/>
      <c r="M53" s="64"/>
      <c r="N53" s="65"/>
      <c r="O53" s="65"/>
      <c r="P53" s="65"/>
      <c r="Q53" s="65"/>
      <c r="R53" s="65"/>
      <c r="S53" s="65"/>
      <c r="T53" s="65"/>
      <c r="U53" s="65"/>
      <c r="V53" s="65"/>
      <c r="W53" s="65"/>
      <c r="X53" s="65"/>
      <c r="Y53" s="65"/>
      <c r="Z53" s="65"/>
      <c r="AA53" s="67"/>
      <c r="AB53" s="69"/>
    </row>
    <row r="54" spans="1:28" s="58" customFormat="1" ht="31.5" customHeight="1" thickBot="1">
      <c r="A54" s="175" t="s">
        <v>13</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7"/>
    </row>
    <row r="55" spans="1:28" s="58" customFormat="1" ht="16.5">
      <c r="A55" s="59"/>
      <c r="B55" s="59"/>
      <c r="C55" s="59"/>
      <c r="D55" s="59"/>
      <c r="E55" s="59"/>
      <c r="F55" s="59"/>
      <c r="G55" s="59"/>
      <c r="H55" s="59"/>
      <c r="I55" s="59"/>
      <c r="J55" s="59"/>
      <c r="K55" s="59"/>
      <c r="L55" s="59"/>
      <c r="M55" s="59"/>
      <c r="N55" s="60"/>
      <c r="O55" s="60"/>
      <c r="P55" s="60"/>
      <c r="Q55" s="60"/>
      <c r="R55" s="60"/>
      <c r="S55" s="60"/>
      <c r="T55" s="60"/>
      <c r="U55" s="60"/>
      <c r="V55" s="60"/>
      <c r="W55" s="60"/>
      <c r="X55" s="60"/>
      <c r="Y55" s="60"/>
      <c r="Z55" s="60"/>
      <c r="AA55" s="61"/>
      <c r="AB55" s="59"/>
    </row>
    <row r="56" spans="1:28" s="58" customFormat="1" ht="16.5">
      <c r="A56" s="59"/>
      <c r="B56" s="59"/>
      <c r="C56" s="59"/>
      <c r="D56" s="59"/>
      <c r="E56" s="59"/>
      <c r="F56" s="59"/>
      <c r="G56" s="59"/>
      <c r="H56" s="59"/>
      <c r="I56" s="59"/>
      <c r="J56" s="59"/>
      <c r="K56" s="59"/>
      <c r="L56" s="59"/>
      <c r="M56" s="59"/>
      <c r="N56" s="60"/>
      <c r="O56" s="60"/>
      <c r="P56" s="60"/>
      <c r="Q56" s="60"/>
      <c r="R56" s="60"/>
      <c r="S56" s="60"/>
      <c r="T56" s="60"/>
      <c r="U56" s="60"/>
      <c r="V56" s="60"/>
      <c r="W56" s="60"/>
      <c r="X56" s="60"/>
      <c r="Y56" s="60"/>
      <c r="Z56" s="60"/>
      <c r="AA56" s="61"/>
      <c r="AB56" s="59"/>
    </row>
  </sheetData>
  <sheetProtection/>
  <protectedRanges>
    <protectedRange sqref="S12:T40" name="Rango2_1"/>
    <protectedRange sqref="L12:L40" name="Rango3_1"/>
  </protectedRanges>
  <mergeCells count="162">
    <mergeCell ref="A1:B4"/>
    <mergeCell ref="C1:AA1"/>
    <mergeCell ref="C3:AA3"/>
    <mergeCell ref="C4:AA4"/>
    <mergeCell ref="A5:G5"/>
    <mergeCell ref="H5:M5"/>
    <mergeCell ref="N5:AB5"/>
    <mergeCell ref="A6:J6"/>
    <mergeCell ref="L6:AB6"/>
    <mergeCell ref="A7:G7"/>
    <mergeCell ref="A8:K8"/>
    <mergeCell ref="L8:N8"/>
    <mergeCell ref="O8:Q8"/>
    <mergeCell ref="R8:S8"/>
    <mergeCell ref="T8:X8"/>
    <mergeCell ref="Y8:Z8"/>
    <mergeCell ref="A9:A11"/>
    <mergeCell ref="B9:B11"/>
    <mergeCell ref="C9:C11"/>
    <mergeCell ref="D9:F9"/>
    <mergeCell ref="G9:G11"/>
    <mergeCell ref="H9:H11"/>
    <mergeCell ref="I9:K9"/>
    <mergeCell ref="D10:D11"/>
    <mergeCell ref="E10:E11"/>
    <mergeCell ref="F10:F11"/>
    <mergeCell ref="I10:I11"/>
    <mergeCell ref="J10:J11"/>
    <mergeCell ref="K10:K11"/>
    <mergeCell ref="L10:L11"/>
    <mergeCell ref="M10:M11"/>
    <mergeCell ref="N10:N11"/>
    <mergeCell ref="O10:O11"/>
    <mergeCell ref="P10:P11"/>
    <mergeCell ref="Q10:Q11"/>
    <mergeCell ref="R10:R11"/>
    <mergeCell ref="T10:T11"/>
    <mergeCell ref="U10:U11"/>
    <mergeCell ref="V10:V11"/>
    <mergeCell ref="W10:W11"/>
    <mergeCell ref="Y10:Y11"/>
    <mergeCell ref="Z10:Z11"/>
    <mergeCell ref="AA10:AA11"/>
    <mergeCell ref="AB10:AB11"/>
    <mergeCell ref="A12:A20"/>
    <mergeCell ref="B12:B20"/>
    <mergeCell ref="C12:C20"/>
    <mergeCell ref="D12:D20"/>
    <mergeCell ref="E12:E20"/>
    <mergeCell ref="F12:F20"/>
    <mergeCell ref="G12:G20"/>
    <mergeCell ref="H12:H20"/>
    <mergeCell ref="I12:I20"/>
    <mergeCell ref="J12:J20"/>
    <mergeCell ref="K12:K20"/>
    <mergeCell ref="L12:L20"/>
    <mergeCell ref="M12:M20"/>
    <mergeCell ref="N12:N20"/>
    <mergeCell ref="T12:T20"/>
    <mergeCell ref="V12:V15"/>
    <mergeCell ref="V16:V20"/>
    <mergeCell ref="U12:U15"/>
    <mergeCell ref="U16:U20"/>
    <mergeCell ref="Y12:Y15"/>
    <mergeCell ref="Z12:Z20"/>
    <mergeCell ref="AB12:AB15"/>
    <mergeCell ref="Y16:Y20"/>
    <mergeCell ref="AB16:AB20"/>
    <mergeCell ref="A21:A23"/>
    <mergeCell ref="B21:B23"/>
    <mergeCell ref="C21:C23"/>
    <mergeCell ref="D21:D23"/>
    <mergeCell ref="E21:E23"/>
    <mergeCell ref="L21:L23"/>
    <mergeCell ref="M21:M23"/>
    <mergeCell ref="N21:N23"/>
    <mergeCell ref="Y21:Y23"/>
    <mergeCell ref="F21:F23"/>
    <mergeCell ref="G21:G23"/>
    <mergeCell ref="H21:H23"/>
    <mergeCell ref="I21:I23"/>
    <mergeCell ref="J21:J23"/>
    <mergeCell ref="K21:K23"/>
    <mergeCell ref="Z21:Z23"/>
    <mergeCell ref="AB21:AB23"/>
    <mergeCell ref="A24:A29"/>
    <mergeCell ref="B24:B29"/>
    <mergeCell ref="C24:C29"/>
    <mergeCell ref="D24:D29"/>
    <mergeCell ref="E24:E29"/>
    <mergeCell ref="F24:F29"/>
    <mergeCell ref="G24:G29"/>
    <mergeCell ref="H24:H29"/>
    <mergeCell ref="I24:I29"/>
    <mergeCell ref="J24:J29"/>
    <mergeCell ref="K24:K29"/>
    <mergeCell ref="L24:L29"/>
    <mergeCell ref="M24:M29"/>
    <mergeCell ref="N24:N29"/>
    <mergeCell ref="T24:T29"/>
    <mergeCell ref="U24:U29"/>
    <mergeCell ref="V24:V29"/>
    <mergeCell ref="W24:W29"/>
    <mergeCell ref="X24:X29"/>
    <mergeCell ref="Y24:Y29"/>
    <mergeCell ref="Z24:Z29"/>
    <mergeCell ref="AB24:AB29"/>
    <mergeCell ref="A30:A36"/>
    <mergeCell ref="B30:B36"/>
    <mergeCell ref="C30:C36"/>
    <mergeCell ref="D30:D36"/>
    <mergeCell ref="E30:E36"/>
    <mergeCell ref="F30:F36"/>
    <mergeCell ref="G30:G36"/>
    <mergeCell ref="H30:H36"/>
    <mergeCell ref="I30:I36"/>
    <mergeCell ref="J30:J36"/>
    <mergeCell ref="K30:K36"/>
    <mergeCell ref="L30:L36"/>
    <mergeCell ref="M30:M36"/>
    <mergeCell ref="N30:N36"/>
    <mergeCell ref="T30:T36"/>
    <mergeCell ref="U30:U36"/>
    <mergeCell ref="V30:V36"/>
    <mergeCell ref="W30:W36"/>
    <mergeCell ref="X30:X36"/>
    <mergeCell ref="AB30:AB36"/>
    <mergeCell ref="A37:A40"/>
    <mergeCell ref="B37:B40"/>
    <mergeCell ref="C37:C40"/>
    <mergeCell ref="D37:D40"/>
    <mergeCell ref="E37:E40"/>
    <mergeCell ref="F37:F40"/>
    <mergeCell ref="G37:G40"/>
    <mergeCell ref="H37:H40"/>
    <mergeCell ref="I37:I40"/>
    <mergeCell ref="J37:J40"/>
    <mergeCell ref="K37:K40"/>
    <mergeCell ref="L37:L40"/>
    <mergeCell ref="M37:M40"/>
    <mergeCell ref="N37:N40"/>
    <mergeCell ref="T37:T40"/>
    <mergeCell ref="U37:U40"/>
    <mergeCell ref="V37:V40"/>
    <mergeCell ref="W37:W40"/>
    <mergeCell ref="J50:L50"/>
    <mergeCell ref="O50:Q50"/>
    <mergeCell ref="A54:AB54"/>
    <mergeCell ref="X37:X40"/>
    <mergeCell ref="Y37:Y40"/>
    <mergeCell ref="Z37:Z40"/>
    <mergeCell ref="AB37:AB40"/>
    <mergeCell ref="J45:L45"/>
    <mergeCell ref="O45:Q45"/>
    <mergeCell ref="T45:AB45"/>
    <mergeCell ref="X12:X15"/>
    <mergeCell ref="X16:X20"/>
    <mergeCell ref="W12:W15"/>
    <mergeCell ref="W16:W20"/>
    <mergeCell ref="V21:V22"/>
    <mergeCell ref="W21:W22"/>
    <mergeCell ref="X21:X22"/>
  </mergeCells>
  <conditionalFormatting sqref="X16 X12 X21 X23:X40">
    <cfRule type="colorScale" priority="18" dxfId="0">
      <colorScale>
        <cfvo type="percent" val="50"/>
        <cfvo type="percent" val="75"/>
        <cfvo type="percent" val="100"/>
        <color rgb="FFFF0000"/>
        <color rgb="FFFFFF00"/>
        <color rgb="FF92D050"/>
      </colorScale>
    </cfRule>
    <cfRule type="colorScale" priority="21" dxfId="0">
      <colorScale>
        <cfvo type="percent" val="50"/>
        <cfvo type="percent" val="75"/>
        <cfvo type="percent" val="100"/>
        <color rgb="FFF8696B"/>
        <color rgb="FFFFEB84"/>
        <color rgb="FF63BE7B"/>
      </colorScale>
    </cfRule>
  </conditionalFormatting>
  <conditionalFormatting sqref="S12:S40">
    <cfRule type="colorScale" priority="3" dxfId="0">
      <colorScale>
        <cfvo type="percent" val="50"/>
        <cfvo type="percent" val="75"/>
        <cfvo type="percent" val="100"/>
        <color rgb="FFFF0000"/>
        <color rgb="FFFFFF00"/>
        <color rgb="FF92D050"/>
      </colorScale>
    </cfRule>
    <cfRule type="colorScale" priority="19" dxfId="0">
      <colorScale>
        <cfvo type="percent" val="50"/>
        <cfvo type="percent" val="75"/>
        <cfvo type="percent" val="100"/>
        <color rgb="FFFF0000"/>
        <color rgb="FFFFFF00"/>
        <color rgb="FF92D050"/>
      </colorScale>
    </cfRule>
    <cfRule type="colorScale" priority="20" dxfId="0">
      <colorScale>
        <cfvo type="percent" val="50"/>
        <cfvo type="percent" val="75"/>
        <cfvo type="percent" val="100"/>
        <color rgb="FFF8696B"/>
        <color rgb="FFFFEB84"/>
        <color rgb="FF63BE7B"/>
      </colorScale>
    </cfRule>
  </conditionalFormatting>
  <conditionalFormatting sqref="S42">
    <cfRule type="colorScale" priority="16" dxfId="0">
      <colorScale>
        <cfvo type="percent" val="25"/>
        <cfvo type="percent" val="50"/>
        <cfvo type="percent" val="100"/>
        <color rgb="FFFF0000"/>
        <color rgb="FFFFFF00"/>
        <color rgb="FF92D050"/>
      </colorScale>
    </cfRule>
    <cfRule type="colorScale" priority="17" dxfId="0">
      <colorScale>
        <cfvo type="percent" val="25"/>
        <cfvo type="percent" val="50"/>
        <cfvo type="percent" val="100"/>
        <color rgb="FFF8696B"/>
        <color rgb="FFFFEB84"/>
        <color rgb="FF63BE7B"/>
      </colorScale>
    </cfRule>
  </conditionalFormatting>
  <conditionalFormatting sqref="S43">
    <cfRule type="colorScale" priority="14" dxfId="0">
      <colorScale>
        <cfvo type="percent" val="25"/>
        <cfvo type="percent" val="50"/>
        <cfvo type="percent" val="100"/>
        <color rgb="FFFF0000"/>
        <color rgb="FFFFFF00"/>
        <color rgb="FF92D050"/>
      </colorScale>
    </cfRule>
    <cfRule type="colorScale" priority="15" dxfId="0">
      <colorScale>
        <cfvo type="percent" val="25"/>
        <cfvo type="percent" val="50"/>
        <cfvo type="percent" val="100"/>
        <color rgb="FFF8696B"/>
        <color rgb="FFFFEB84"/>
        <color rgb="FF63BE7B"/>
      </colorScale>
    </cfRule>
  </conditionalFormatting>
  <conditionalFormatting sqref="S12:S43">
    <cfRule type="colorScale" priority="2" dxfId="0">
      <colorScale>
        <cfvo type="percent" val="50"/>
        <cfvo type="percent" val="75"/>
        <cfvo type="percent" val="100"/>
        <color rgb="FFFF0000"/>
        <color rgb="FFFFFF00"/>
        <color rgb="FF92D050"/>
      </colorScale>
    </cfRule>
    <cfRule type="colorScale" priority="6" dxfId="0">
      <colorScale>
        <cfvo type="percent" val="50"/>
        <cfvo type="percent" val="75"/>
        <cfvo type="percent" val="100"/>
        <color rgb="FFFF0000"/>
        <color rgb="FFFFFF00"/>
        <color rgb="FF92D050"/>
      </colorScale>
    </cfRule>
    <cfRule type="colorScale" priority="13" dxfId="0">
      <colorScale>
        <cfvo type="percent" val="50"/>
        <cfvo type="percent" val="75"/>
        <cfvo type="percent" val="100"/>
        <color rgb="FFFF0000"/>
        <color rgb="FFFFFF00"/>
        <color rgb="FF92D050"/>
      </colorScale>
    </cfRule>
  </conditionalFormatting>
  <conditionalFormatting sqref="X42">
    <cfRule type="colorScale" priority="11" dxfId="0">
      <colorScale>
        <cfvo type="percent" val="25"/>
        <cfvo type="percent" val="50"/>
        <cfvo type="percent" val="100"/>
        <color rgb="FFFF0000"/>
        <color rgb="FFFFFF00"/>
        <color rgb="FF92D050"/>
      </colorScale>
    </cfRule>
    <cfRule type="colorScale" priority="12" dxfId="0">
      <colorScale>
        <cfvo type="percent" val="25"/>
        <cfvo type="percent" val="50"/>
        <cfvo type="percent" val="100"/>
        <color rgb="FFF8696B"/>
        <color rgb="FFFFEB84"/>
        <color rgb="FF63BE7B"/>
      </colorScale>
    </cfRule>
  </conditionalFormatting>
  <conditionalFormatting sqref="X43">
    <cfRule type="colorScale" priority="9" dxfId="0">
      <colorScale>
        <cfvo type="percent" val="25"/>
        <cfvo type="percent" val="50"/>
        <cfvo type="percent" val="100"/>
        <color rgb="FFFF0000"/>
        <color rgb="FFFFFF00"/>
        <color rgb="FF92D050"/>
      </colorScale>
    </cfRule>
    <cfRule type="colorScale" priority="10" dxfId="0">
      <colorScale>
        <cfvo type="percent" val="25"/>
        <cfvo type="percent" val="50"/>
        <cfvo type="percent" val="100"/>
        <color rgb="FFF8696B"/>
        <color rgb="FFFFEB84"/>
        <color rgb="FF63BE7B"/>
      </colorScale>
    </cfRule>
  </conditionalFormatting>
  <conditionalFormatting sqref="X42:X43">
    <cfRule type="colorScale" priority="8" dxfId="0">
      <colorScale>
        <cfvo type="percent" val="0"/>
        <cfvo type="percent" val="50"/>
        <cfvo type="percent" val="100"/>
        <color rgb="FFFF0000"/>
        <color rgb="FFFFFF00"/>
        <color rgb="FF92D050"/>
      </colorScale>
    </cfRule>
  </conditionalFormatting>
  <conditionalFormatting sqref="X16 X12 X21 X23:X43">
    <cfRule type="colorScale" priority="7" dxfId="0">
      <colorScale>
        <cfvo type="percent" val="50"/>
        <cfvo type="percent" val="75"/>
        <cfvo type="percent" val="100"/>
        <color rgb="FFFF0000"/>
        <color rgb="FFFFFF00"/>
        <color rgb="FF92D050"/>
      </colorScale>
    </cfRule>
  </conditionalFormatting>
  <conditionalFormatting sqref="X12:X44">
    <cfRule type="colorScale" priority="5" dxfId="0">
      <colorScale>
        <cfvo type="percent" val="50"/>
        <cfvo type="percent" val="75"/>
        <cfvo type="percent" val="100"/>
        <color rgb="FFFF0000"/>
        <color rgb="FFFFFF00"/>
        <color rgb="FF92D050"/>
      </colorScale>
    </cfRule>
  </conditionalFormatting>
  <conditionalFormatting sqref="X12:X41">
    <cfRule type="colorScale" priority="4" dxfId="0">
      <colorScale>
        <cfvo type="percent" val="50"/>
        <cfvo type="percent" val="75"/>
        <cfvo type="percent" val="100"/>
        <color rgb="FFFF0000"/>
        <color rgb="FFFFFF00"/>
        <color rgb="FF92D050"/>
      </colorScale>
    </cfRule>
  </conditionalFormatting>
  <conditionalFormatting sqref="X12:X43">
    <cfRule type="colorScale" priority="1" dxfId="0">
      <colorScale>
        <cfvo type="percent" val="50"/>
        <cfvo type="percent" val="75"/>
        <cfvo type="percent" val="100"/>
        <color rgb="FFFF0000"/>
        <color rgb="FFFFFF00"/>
        <color rgb="FF92D050"/>
      </colorScale>
    </cfRule>
  </conditionalFormatting>
  <printOptions horizontalCentered="1"/>
  <pageMargins left="0.11811023622047245" right="1.299212598425197" top="0.5511811023622047" bottom="0.2362204724409449" header="0.2755905511811024" footer="0.11811023622047245"/>
  <pageSetup fitToHeight="3" fitToWidth="1" horizontalDpi="600" verticalDpi="600" orientation="landscape" paperSize="5" scale="17" r:id="rId2"/>
  <drawing r:id="rId1"/>
</worksheet>
</file>

<file path=xl/worksheets/sheet2.xml><?xml version="1.0" encoding="utf-8"?>
<worksheet xmlns="http://schemas.openxmlformats.org/spreadsheetml/2006/main" xmlns:r="http://schemas.openxmlformats.org/officeDocument/2006/relationships">
  <dimension ref="A1:P49"/>
  <sheetViews>
    <sheetView zoomScale="41" zoomScaleNormal="41" zoomScalePageLayoutView="0" workbookViewId="0" topLeftCell="A1">
      <selection activeCell="G3" sqref="G3:G31"/>
    </sheetView>
  </sheetViews>
  <sheetFormatPr defaultColWidth="10.8515625" defaultRowHeight="12.75"/>
  <cols>
    <col min="1" max="1" width="25.57421875" style="112" customWidth="1"/>
    <col min="2" max="2" width="30.421875" style="112" customWidth="1"/>
    <col min="3" max="3" width="28.8515625" style="112" customWidth="1"/>
    <col min="4" max="4" width="21.140625" style="112" customWidth="1"/>
    <col min="5" max="5" width="23.421875" style="112" customWidth="1"/>
    <col min="6" max="6" width="21.7109375" style="112" customWidth="1"/>
    <col min="7" max="7" width="32.421875" style="112" customWidth="1"/>
    <col min="8" max="8" width="33.57421875" style="112" customWidth="1"/>
    <col min="9" max="9" width="23.140625" style="112" customWidth="1"/>
    <col min="10" max="10" width="27.7109375" style="112" customWidth="1"/>
    <col min="11" max="11" width="30.00390625" style="112" customWidth="1"/>
    <col min="12" max="12" width="36.00390625" style="112" customWidth="1"/>
    <col min="13" max="13" width="25.421875" style="112" customWidth="1"/>
    <col min="14" max="14" width="44.57421875" style="112" customWidth="1"/>
    <col min="15" max="15" width="100.421875" style="112" customWidth="1"/>
    <col min="16" max="16" width="25.8515625" style="112" customWidth="1"/>
    <col min="17" max="16384" width="10.8515625" style="112" customWidth="1"/>
  </cols>
  <sheetData>
    <row r="1" spans="1:16" ht="48.75" thickBot="1">
      <c r="A1" s="305" t="s">
        <v>6</v>
      </c>
      <c r="B1" s="305" t="s">
        <v>7</v>
      </c>
      <c r="C1" s="305" t="s">
        <v>28</v>
      </c>
      <c r="D1" s="305" t="s">
        <v>27</v>
      </c>
      <c r="E1" s="305" t="s">
        <v>26</v>
      </c>
      <c r="F1" s="307" t="s">
        <v>29</v>
      </c>
      <c r="G1" s="111" t="s">
        <v>173</v>
      </c>
      <c r="H1" s="309" t="s">
        <v>8</v>
      </c>
      <c r="I1" s="309" t="s">
        <v>1</v>
      </c>
      <c r="J1" s="309" t="s">
        <v>30</v>
      </c>
      <c r="K1" s="307" t="s">
        <v>31</v>
      </c>
      <c r="L1" s="111" t="s">
        <v>173</v>
      </c>
      <c r="M1" s="307" t="s">
        <v>32</v>
      </c>
      <c r="N1" s="307" t="s">
        <v>33</v>
      </c>
      <c r="O1" s="307" t="s">
        <v>34</v>
      </c>
      <c r="P1" s="305" t="s">
        <v>0</v>
      </c>
    </row>
    <row r="2" spans="1:16" ht="24.75" thickBot="1">
      <c r="A2" s="306"/>
      <c r="B2" s="306"/>
      <c r="C2" s="306"/>
      <c r="D2" s="306"/>
      <c r="E2" s="306"/>
      <c r="F2" s="308"/>
      <c r="G2" s="113" t="s">
        <v>37</v>
      </c>
      <c r="H2" s="310"/>
      <c r="I2" s="310"/>
      <c r="J2" s="310"/>
      <c r="K2" s="311"/>
      <c r="L2" s="113" t="s">
        <v>38</v>
      </c>
      <c r="M2" s="311"/>
      <c r="N2" s="311"/>
      <c r="O2" s="311"/>
      <c r="P2" s="306"/>
    </row>
    <row r="3" spans="1:16" ht="240">
      <c r="A3" s="312" t="s">
        <v>58</v>
      </c>
      <c r="B3" s="315" t="s">
        <v>59</v>
      </c>
      <c r="C3" s="114" t="s">
        <v>60</v>
      </c>
      <c r="D3" s="115">
        <v>19</v>
      </c>
      <c r="E3" s="115">
        <v>19</v>
      </c>
      <c r="F3" s="115">
        <v>19</v>
      </c>
      <c r="G3" s="116">
        <f>F3/E3</f>
        <v>1</v>
      </c>
      <c r="H3" s="318" t="s">
        <v>174</v>
      </c>
      <c r="I3" s="320" t="s">
        <v>126</v>
      </c>
      <c r="J3" s="323">
        <v>35000000</v>
      </c>
      <c r="K3" s="323">
        <v>27068000</v>
      </c>
      <c r="L3" s="326">
        <f>K3/J3</f>
        <v>0.7733714285714286</v>
      </c>
      <c r="M3" s="329" t="s">
        <v>122</v>
      </c>
      <c r="N3" s="330" t="s">
        <v>124</v>
      </c>
      <c r="O3" s="117" t="s">
        <v>137</v>
      </c>
      <c r="P3" s="333" t="s">
        <v>104</v>
      </c>
    </row>
    <row r="4" spans="1:16" ht="84">
      <c r="A4" s="313"/>
      <c r="B4" s="316"/>
      <c r="C4" s="118" t="s">
        <v>61</v>
      </c>
      <c r="D4" s="119">
        <v>19</v>
      </c>
      <c r="E4" s="119">
        <v>19</v>
      </c>
      <c r="F4" s="119">
        <v>19</v>
      </c>
      <c r="G4" s="120">
        <f>F4/E4</f>
        <v>1</v>
      </c>
      <c r="H4" s="319"/>
      <c r="I4" s="321"/>
      <c r="J4" s="324"/>
      <c r="K4" s="324"/>
      <c r="L4" s="327"/>
      <c r="M4" s="321"/>
      <c r="N4" s="331"/>
      <c r="O4" s="117" t="s">
        <v>135</v>
      </c>
      <c r="P4" s="334"/>
    </row>
    <row r="5" spans="1:16" ht="36">
      <c r="A5" s="313"/>
      <c r="B5" s="316"/>
      <c r="C5" s="121" t="s">
        <v>112</v>
      </c>
      <c r="D5" s="119">
        <v>0</v>
      </c>
      <c r="E5" s="119">
        <v>2</v>
      </c>
      <c r="F5" s="119">
        <v>2</v>
      </c>
      <c r="G5" s="120">
        <f>F5/E5</f>
        <v>1</v>
      </c>
      <c r="H5" s="319"/>
      <c r="I5" s="321"/>
      <c r="J5" s="324"/>
      <c r="K5" s="324"/>
      <c r="L5" s="327"/>
      <c r="M5" s="321"/>
      <c r="N5" s="331"/>
      <c r="O5" s="117" t="s">
        <v>172</v>
      </c>
      <c r="P5" s="334"/>
    </row>
    <row r="6" spans="1:16" ht="180">
      <c r="A6" s="313"/>
      <c r="B6" s="316"/>
      <c r="C6" s="121" t="s">
        <v>62</v>
      </c>
      <c r="D6" s="122">
        <v>1</v>
      </c>
      <c r="E6" s="122">
        <v>1</v>
      </c>
      <c r="F6" s="122">
        <v>0.667</v>
      </c>
      <c r="G6" s="120">
        <f>F6/E6</f>
        <v>0.667</v>
      </c>
      <c r="H6" s="319"/>
      <c r="I6" s="322"/>
      <c r="J6" s="325"/>
      <c r="K6" s="325"/>
      <c r="L6" s="328"/>
      <c r="M6" s="322"/>
      <c r="N6" s="331"/>
      <c r="O6" s="117" t="s">
        <v>136</v>
      </c>
      <c r="P6" s="334"/>
    </row>
    <row r="7" spans="1:16" ht="60">
      <c r="A7" s="313"/>
      <c r="B7" s="316"/>
      <c r="C7" s="117" t="s">
        <v>63</v>
      </c>
      <c r="D7" s="123" t="s">
        <v>64</v>
      </c>
      <c r="E7" s="124">
        <v>1</v>
      </c>
      <c r="F7" s="124">
        <v>22</v>
      </c>
      <c r="G7" s="120">
        <v>1</v>
      </c>
      <c r="H7" s="319"/>
      <c r="I7" s="329" t="s">
        <v>126</v>
      </c>
      <c r="J7" s="335">
        <v>220000000</v>
      </c>
      <c r="K7" s="335">
        <v>77399999.89</v>
      </c>
      <c r="L7" s="336">
        <f>K7/J7</f>
        <v>0.3518181813181818</v>
      </c>
      <c r="M7" s="329" t="s">
        <v>123</v>
      </c>
      <c r="N7" s="331"/>
      <c r="O7" s="117" t="s">
        <v>138</v>
      </c>
      <c r="P7" s="334" t="s">
        <v>105</v>
      </c>
    </row>
    <row r="8" spans="1:16" ht="60">
      <c r="A8" s="313"/>
      <c r="B8" s="316"/>
      <c r="C8" s="117" t="s">
        <v>113</v>
      </c>
      <c r="D8" s="123">
        <v>1</v>
      </c>
      <c r="E8" s="124">
        <v>1</v>
      </c>
      <c r="F8" s="124">
        <v>1</v>
      </c>
      <c r="G8" s="120">
        <f>F8/E8</f>
        <v>1</v>
      </c>
      <c r="H8" s="319"/>
      <c r="I8" s="321"/>
      <c r="J8" s="324"/>
      <c r="K8" s="324"/>
      <c r="L8" s="327"/>
      <c r="M8" s="321"/>
      <c r="N8" s="331"/>
      <c r="O8" s="117" t="s">
        <v>139</v>
      </c>
      <c r="P8" s="334"/>
    </row>
    <row r="9" spans="1:16" ht="132">
      <c r="A9" s="313"/>
      <c r="B9" s="316"/>
      <c r="C9" s="117" t="s">
        <v>114</v>
      </c>
      <c r="D9" s="123">
        <v>1</v>
      </c>
      <c r="E9" s="124">
        <v>2</v>
      </c>
      <c r="F9" s="124">
        <v>22</v>
      </c>
      <c r="G9" s="120">
        <v>1</v>
      </c>
      <c r="H9" s="319"/>
      <c r="I9" s="321"/>
      <c r="J9" s="324"/>
      <c r="K9" s="324"/>
      <c r="L9" s="327"/>
      <c r="M9" s="321"/>
      <c r="N9" s="331"/>
      <c r="O9" s="117" t="s">
        <v>140</v>
      </c>
      <c r="P9" s="334"/>
    </row>
    <row r="10" spans="1:16" ht="72">
      <c r="A10" s="313"/>
      <c r="B10" s="316"/>
      <c r="C10" s="117" t="s">
        <v>65</v>
      </c>
      <c r="D10" s="125" t="s">
        <v>64</v>
      </c>
      <c r="E10" s="126">
        <v>1</v>
      </c>
      <c r="F10" s="126">
        <v>0.5</v>
      </c>
      <c r="G10" s="127">
        <f aca="true" t="shared" si="0" ref="G10:G16">F10/E10</f>
        <v>0.5</v>
      </c>
      <c r="H10" s="319"/>
      <c r="I10" s="321"/>
      <c r="J10" s="324"/>
      <c r="K10" s="324"/>
      <c r="L10" s="327"/>
      <c r="M10" s="321"/>
      <c r="N10" s="331"/>
      <c r="O10" s="117" t="s">
        <v>141</v>
      </c>
      <c r="P10" s="334"/>
    </row>
    <row r="11" spans="1:16" ht="409.5">
      <c r="A11" s="314"/>
      <c r="B11" s="317"/>
      <c r="C11" s="117" t="s">
        <v>66</v>
      </c>
      <c r="D11" s="125" t="s">
        <v>64</v>
      </c>
      <c r="E11" s="126">
        <v>1</v>
      </c>
      <c r="F11" s="126">
        <v>0.75</v>
      </c>
      <c r="G11" s="127">
        <f t="shared" si="0"/>
        <v>0.75</v>
      </c>
      <c r="H11" s="319"/>
      <c r="I11" s="322"/>
      <c r="J11" s="325"/>
      <c r="K11" s="325"/>
      <c r="L11" s="328"/>
      <c r="M11" s="322"/>
      <c r="N11" s="332"/>
      <c r="O11" s="128" t="s">
        <v>142</v>
      </c>
      <c r="P11" s="334"/>
    </row>
    <row r="12" spans="1:16" ht="192">
      <c r="A12" s="340" t="s">
        <v>70</v>
      </c>
      <c r="B12" s="340" t="s">
        <v>71</v>
      </c>
      <c r="C12" s="129" t="s">
        <v>72</v>
      </c>
      <c r="D12" s="130" t="s">
        <v>64</v>
      </c>
      <c r="E12" s="131">
        <v>5</v>
      </c>
      <c r="F12" s="131">
        <v>5</v>
      </c>
      <c r="G12" s="132">
        <f t="shared" si="0"/>
        <v>1</v>
      </c>
      <c r="H12" s="130">
        <v>0</v>
      </c>
      <c r="I12" s="130">
        <v>0</v>
      </c>
      <c r="J12" s="341">
        <f>135000000-J14</f>
        <v>61807625</v>
      </c>
      <c r="K12" s="343">
        <f>135000000-K14</f>
        <v>61807624.629999995</v>
      </c>
      <c r="L12" s="344">
        <f>K12/J12</f>
        <v>0.9999999940136836</v>
      </c>
      <c r="M12" s="329" t="s">
        <v>123</v>
      </c>
      <c r="N12" s="330" t="s">
        <v>124</v>
      </c>
      <c r="O12" s="135" t="s">
        <v>144</v>
      </c>
      <c r="P12" s="346" t="s">
        <v>104</v>
      </c>
    </row>
    <row r="13" spans="1:16" ht="240">
      <c r="A13" s="313"/>
      <c r="B13" s="313"/>
      <c r="C13" s="129" t="s">
        <v>73</v>
      </c>
      <c r="D13" s="130" t="s">
        <v>64</v>
      </c>
      <c r="E13" s="136">
        <v>1</v>
      </c>
      <c r="F13" s="136">
        <v>1</v>
      </c>
      <c r="G13" s="132">
        <f t="shared" si="0"/>
        <v>1</v>
      </c>
      <c r="H13" s="130">
        <v>0</v>
      </c>
      <c r="I13" s="130">
        <v>0</v>
      </c>
      <c r="J13" s="342"/>
      <c r="K13" s="339"/>
      <c r="L13" s="345"/>
      <c r="M13" s="321"/>
      <c r="N13" s="331"/>
      <c r="O13" s="135" t="s">
        <v>143</v>
      </c>
      <c r="P13" s="347"/>
    </row>
    <row r="14" spans="1:16" ht="132">
      <c r="A14" s="314"/>
      <c r="B14" s="314"/>
      <c r="C14" s="117" t="s">
        <v>74</v>
      </c>
      <c r="D14" s="130" t="s">
        <v>64</v>
      </c>
      <c r="E14" s="136">
        <v>1</v>
      </c>
      <c r="F14" s="136">
        <v>1</v>
      </c>
      <c r="G14" s="132">
        <f t="shared" si="0"/>
        <v>1</v>
      </c>
      <c r="H14" s="137" t="s">
        <v>103</v>
      </c>
      <c r="I14" s="130" t="s">
        <v>102</v>
      </c>
      <c r="J14" s="138">
        <v>73192375</v>
      </c>
      <c r="K14" s="133">
        <v>73192375.37</v>
      </c>
      <c r="L14" s="134">
        <f>K14/J14</f>
        <v>1.0000000050551714</v>
      </c>
      <c r="M14" s="322"/>
      <c r="N14" s="332"/>
      <c r="O14" s="135" t="s">
        <v>177</v>
      </c>
      <c r="P14" s="348"/>
    </row>
    <row r="15" spans="1:16" ht="36">
      <c r="A15" s="340" t="s">
        <v>77</v>
      </c>
      <c r="B15" s="340" t="s">
        <v>78</v>
      </c>
      <c r="C15" s="139" t="s">
        <v>79</v>
      </c>
      <c r="D15" s="140">
        <v>240</v>
      </c>
      <c r="E15" s="141">
        <v>240</v>
      </c>
      <c r="F15" s="141">
        <v>184</v>
      </c>
      <c r="G15" s="132">
        <f t="shared" si="0"/>
        <v>0.7666666666666667</v>
      </c>
      <c r="H15" s="349" t="s">
        <v>125</v>
      </c>
      <c r="I15" s="350" t="s">
        <v>126</v>
      </c>
      <c r="J15" s="351">
        <v>1113166666</v>
      </c>
      <c r="K15" s="351">
        <v>898181000</v>
      </c>
      <c r="L15" s="352">
        <f>K15/J15</f>
        <v>0.8068701906314539</v>
      </c>
      <c r="M15" s="337" t="s">
        <v>123</v>
      </c>
      <c r="N15" s="354" t="s">
        <v>124</v>
      </c>
      <c r="O15" s="142" t="s">
        <v>145</v>
      </c>
      <c r="P15" s="334" t="s">
        <v>106</v>
      </c>
    </row>
    <row r="16" spans="1:16" ht="36">
      <c r="A16" s="313"/>
      <c r="B16" s="313"/>
      <c r="C16" s="139" t="s">
        <v>80</v>
      </c>
      <c r="D16" s="140">
        <v>70</v>
      </c>
      <c r="E16" s="143">
        <v>70</v>
      </c>
      <c r="F16" s="143">
        <v>41</v>
      </c>
      <c r="G16" s="132">
        <f t="shared" si="0"/>
        <v>0.5857142857142857</v>
      </c>
      <c r="H16" s="350"/>
      <c r="I16" s="350"/>
      <c r="J16" s="351"/>
      <c r="K16" s="351"/>
      <c r="L16" s="352"/>
      <c r="M16" s="338"/>
      <c r="N16" s="355"/>
      <c r="O16" s="142" t="s">
        <v>146</v>
      </c>
      <c r="P16" s="334"/>
    </row>
    <row r="17" spans="1:16" ht="48">
      <c r="A17" s="313"/>
      <c r="B17" s="313"/>
      <c r="C17" s="139" t="s">
        <v>81</v>
      </c>
      <c r="D17" s="140">
        <v>3</v>
      </c>
      <c r="E17" s="141">
        <v>6</v>
      </c>
      <c r="F17" s="141">
        <v>8</v>
      </c>
      <c r="G17" s="132">
        <v>1</v>
      </c>
      <c r="H17" s="350"/>
      <c r="I17" s="350"/>
      <c r="J17" s="351"/>
      <c r="K17" s="351"/>
      <c r="L17" s="352"/>
      <c r="M17" s="338"/>
      <c r="N17" s="355"/>
      <c r="O17" s="142" t="s">
        <v>127</v>
      </c>
      <c r="P17" s="334"/>
    </row>
    <row r="18" spans="1:16" ht="36">
      <c r="A18" s="313"/>
      <c r="B18" s="313"/>
      <c r="C18" s="139" t="s">
        <v>82</v>
      </c>
      <c r="D18" s="140" t="s">
        <v>64</v>
      </c>
      <c r="E18" s="141">
        <v>1</v>
      </c>
      <c r="F18" s="141">
        <v>1</v>
      </c>
      <c r="G18" s="132">
        <f>F18/E18</f>
        <v>1</v>
      </c>
      <c r="H18" s="350"/>
      <c r="I18" s="350"/>
      <c r="J18" s="351"/>
      <c r="K18" s="351"/>
      <c r="L18" s="352"/>
      <c r="M18" s="338"/>
      <c r="N18" s="355"/>
      <c r="O18" s="142" t="s">
        <v>147</v>
      </c>
      <c r="P18" s="334"/>
    </row>
    <row r="19" spans="1:16" ht="48">
      <c r="A19" s="313"/>
      <c r="B19" s="313"/>
      <c r="C19" s="139" t="s">
        <v>83</v>
      </c>
      <c r="D19" s="144">
        <v>1</v>
      </c>
      <c r="E19" s="145">
        <v>1</v>
      </c>
      <c r="F19" s="145">
        <v>1</v>
      </c>
      <c r="G19" s="132">
        <f>F19/E19</f>
        <v>1</v>
      </c>
      <c r="H19" s="350"/>
      <c r="I19" s="350"/>
      <c r="J19" s="351"/>
      <c r="K19" s="351"/>
      <c r="L19" s="352"/>
      <c r="M19" s="338"/>
      <c r="N19" s="355"/>
      <c r="O19" s="142" t="s">
        <v>128</v>
      </c>
      <c r="P19" s="334"/>
    </row>
    <row r="20" spans="1:16" ht="60">
      <c r="A20" s="314"/>
      <c r="B20" s="314"/>
      <c r="C20" s="139" t="s">
        <v>84</v>
      </c>
      <c r="D20" s="144">
        <v>1</v>
      </c>
      <c r="E20" s="145">
        <v>1</v>
      </c>
      <c r="F20" s="145">
        <v>1</v>
      </c>
      <c r="G20" s="132">
        <f>F20/E20</f>
        <v>1</v>
      </c>
      <c r="H20" s="350"/>
      <c r="I20" s="350"/>
      <c r="J20" s="351"/>
      <c r="K20" s="351"/>
      <c r="L20" s="352"/>
      <c r="M20" s="339"/>
      <c r="N20" s="356"/>
      <c r="O20" s="142" t="s">
        <v>148</v>
      </c>
      <c r="P20" s="334"/>
    </row>
    <row r="21" spans="1:16" ht="84">
      <c r="A21" s="340" t="s">
        <v>91</v>
      </c>
      <c r="B21" s="340" t="s">
        <v>92</v>
      </c>
      <c r="C21" s="139" t="s">
        <v>115</v>
      </c>
      <c r="D21" s="144">
        <v>1</v>
      </c>
      <c r="E21" s="145">
        <v>1</v>
      </c>
      <c r="F21" s="145">
        <v>0.9</v>
      </c>
      <c r="G21" s="146">
        <f>F21/E21</f>
        <v>0.9</v>
      </c>
      <c r="H21" s="350" t="s">
        <v>175</v>
      </c>
      <c r="I21" s="350" t="s">
        <v>149</v>
      </c>
      <c r="J21" s="357">
        <v>530000000</v>
      </c>
      <c r="K21" s="357">
        <v>435121572.84</v>
      </c>
      <c r="L21" s="360">
        <f>K21/J21</f>
        <v>0.8209840996981131</v>
      </c>
      <c r="M21" s="130" t="s">
        <v>151</v>
      </c>
      <c r="N21" s="142" t="s">
        <v>152</v>
      </c>
      <c r="O21" s="142" t="s">
        <v>129</v>
      </c>
      <c r="P21" s="334" t="s">
        <v>107</v>
      </c>
    </row>
    <row r="22" spans="1:16" ht="72">
      <c r="A22" s="313"/>
      <c r="B22" s="313"/>
      <c r="C22" s="142" t="s">
        <v>116</v>
      </c>
      <c r="D22" s="147">
        <v>18</v>
      </c>
      <c r="E22" s="148">
        <v>20</v>
      </c>
      <c r="F22" s="148">
        <v>38</v>
      </c>
      <c r="G22" s="146">
        <v>1</v>
      </c>
      <c r="H22" s="350"/>
      <c r="I22" s="350"/>
      <c r="J22" s="358"/>
      <c r="K22" s="358"/>
      <c r="L22" s="361"/>
      <c r="M22" s="130" t="s">
        <v>153</v>
      </c>
      <c r="N22" s="142" t="s">
        <v>154</v>
      </c>
      <c r="O22" s="142" t="s">
        <v>155</v>
      </c>
      <c r="P22" s="334"/>
    </row>
    <row r="23" spans="1:16" ht="48">
      <c r="A23" s="313"/>
      <c r="B23" s="313"/>
      <c r="C23" s="142" t="s">
        <v>117</v>
      </c>
      <c r="D23" s="147">
        <v>1</v>
      </c>
      <c r="E23" s="148">
        <v>1</v>
      </c>
      <c r="F23" s="148">
        <v>3</v>
      </c>
      <c r="G23" s="146">
        <v>1</v>
      </c>
      <c r="H23" s="350"/>
      <c r="I23" s="350"/>
      <c r="J23" s="358"/>
      <c r="K23" s="358"/>
      <c r="L23" s="361"/>
      <c r="M23" s="130" t="s">
        <v>130</v>
      </c>
      <c r="N23" s="142" t="s">
        <v>131</v>
      </c>
      <c r="O23" s="142" t="s">
        <v>132</v>
      </c>
      <c r="P23" s="334"/>
    </row>
    <row r="24" spans="1:16" ht="84">
      <c r="A24" s="313"/>
      <c r="B24" s="313"/>
      <c r="C24" s="142" t="s">
        <v>118</v>
      </c>
      <c r="D24" s="147">
        <v>11</v>
      </c>
      <c r="E24" s="148">
        <v>11</v>
      </c>
      <c r="F24" s="148">
        <v>11</v>
      </c>
      <c r="G24" s="146">
        <f>F24/E24</f>
        <v>1</v>
      </c>
      <c r="H24" s="350"/>
      <c r="I24" s="350"/>
      <c r="J24" s="358"/>
      <c r="K24" s="358"/>
      <c r="L24" s="361"/>
      <c r="M24" s="130" t="s">
        <v>156</v>
      </c>
      <c r="N24" s="142" t="s">
        <v>157</v>
      </c>
      <c r="O24" s="142" t="s">
        <v>158</v>
      </c>
      <c r="P24" s="334"/>
    </row>
    <row r="25" spans="1:16" ht="108">
      <c r="A25" s="313"/>
      <c r="B25" s="313"/>
      <c r="C25" s="142" t="s">
        <v>119</v>
      </c>
      <c r="D25" s="147">
        <v>11</v>
      </c>
      <c r="E25" s="148">
        <v>11</v>
      </c>
      <c r="F25" s="148">
        <v>11</v>
      </c>
      <c r="G25" s="146">
        <f>F25/E25</f>
        <v>1</v>
      </c>
      <c r="H25" s="350"/>
      <c r="I25" s="350"/>
      <c r="J25" s="358"/>
      <c r="K25" s="358"/>
      <c r="L25" s="361"/>
      <c r="M25" s="130" t="s">
        <v>159</v>
      </c>
      <c r="N25" s="142" t="s">
        <v>160</v>
      </c>
      <c r="O25" s="142" t="s">
        <v>133</v>
      </c>
      <c r="P25" s="334"/>
    </row>
    <row r="26" spans="1:16" ht="60">
      <c r="A26" s="313"/>
      <c r="B26" s="313"/>
      <c r="C26" s="142" t="s">
        <v>120</v>
      </c>
      <c r="D26" s="147">
        <v>18</v>
      </c>
      <c r="E26" s="148">
        <v>20</v>
      </c>
      <c r="F26" s="148">
        <v>71</v>
      </c>
      <c r="G26" s="146">
        <v>1</v>
      </c>
      <c r="H26" s="350"/>
      <c r="I26" s="350"/>
      <c r="J26" s="358"/>
      <c r="K26" s="358"/>
      <c r="L26" s="361"/>
      <c r="M26" s="130" t="s">
        <v>161</v>
      </c>
      <c r="N26" s="142" t="s">
        <v>162</v>
      </c>
      <c r="O26" s="142" t="s">
        <v>163</v>
      </c>
      <c r="P26" s="334"/>
    </row>
    <row r="27" spans="1:16" ht="72">
      <c r="A27" s="314"/>
      <c r="B27" s="314"/>
      <c r="C27" s="149" t="s">
        <v>121</v>
      </c>
      <c r="D27" s="147" t="s">
        <v>64</v>
      </c>
      <c r="E27" s="145">
        <v>1</v>
      </c>
      <c r="F27" s="145">
        <v>0.9</v>
      </c>
      <c r="G27" s="146">
        <f>F27/E27</f>
        <v>0.9</v>
      </c>
      <c r="H27" s="350"/>
      <c r="I27" s="350"/>
      <c r="J27" s="359"/>
      <c r="K27" s="359"/>
      <c r="L27" s="362"/>
      <c r="M27" s="130" t="s">
        <v>164</v>
      </c>
      <c r="N27" s="142" t="s">
        <v>165</v>
      </c>
      <c r="O27" s="142" t="s">
        <v>166</v>
      </c>
      <c r="P27" s="334"/>
    </row>
    <row r="28" spans="1:16" ht="36">
      <c r="A28" s="340" t="s">
        <v>96</v>
      </c>
      <c r="B28" s="340" t="s">
        <v>97</v>
      </c>
      <c r="C28" s="142" t="s">
        <v>98</v>
      </c>
      <c r="D28" s="140">
        <v>6</v>
      </c>
      <c r="E28" s="150">
        <v>10</v>
      </c>
      <c r="F28" s="150">
        <v>4</v>
      </c>
      <c r="G28" s="151">
        <f>F28/E28</f>
        <v>0.4</v>
      </c>
      <c r="H28" s="350" t="s">
        <v>176</v>
      </c>
      <c r="I28" s="350" t="s">
        <v>150</v>
      </c>
      <c r="J28" s="351">
        <v>283907271</v>
      </c>
      <c r="K28" s="351">
        <v>217200000</v>
      </c>
      <c r="L28" s="352">
        <f>K28/J28</f>
        <v>0.7650385255543526</v>
      </c>
      <c r="M28" s="366" t="s">
        <v>167</v>
      </c>
      <c r="N28" s="366" t="s">
        <v>134</v>
      </c>
      <c r="O28" s="142" t="s">
        <v>179</v>
      </c>
      <c r="P28" s="334" t="s">
        <v>108</v>
      </c>
    </row>
    <row r="29" spans="1:16" ht="409.5">
      <c r="A29" s="313"/>
      <c r="B29" s="313"/>
      <c r="C29" s="142" t="s">
        <v>99</v>
      </c>
      <c r="D29" s="140">
        <v>3</v>
      </c>
      <c r="E29" s="150">
        <v>10</v>
      </c>
      <c r="F29" s="150">
        <v>6</v>
      </c>
      <c r="G29" s="151">
        <f>F29/E29</f>
        <v>0.6</v>
      </c>
      <c r="H29" s="350"/>
      <c r="I29" s="350"/>
      <c r="J29" s="351"/>
      <c r="K29" s="351"/>
      <c r="L29" s="352"/>
      <c r="M29" s="366"/>
      <c r="N29" s="366"/>
      <c r="O29" s="152" t="s">
        <v>180</v>
      </c>
      <c r="P29" s="334"/>
    </row>
    <row r="30" spans="1:16" ht="96">
      <c r="A30" s="313"/>
      <c r="B30" s="313"/>
      <c r="C30" s="142" t="s">
        <v>100</v>
      </c>
      <c r="D30" s="140">
        <v>4</v>
      </c>
      <c r="E30" s="150">
        <v>24</v>
      </c>
      <c r="F30" s="150">
        <v>17</v>
      </c>
      <c r="G30" s="151">
        <f>F30/E30</f>
        <v>0.7083333333333334</v>
      </c>
      <c r="H30" s="350"/>
      <c r="I30" s="350"/>
      <c r="J30" s="351"/>
      <c r="K30" s="351"/>
      <c r="L30" s="352"/>
      <c r="M30" s="366"/>
      <c r="N30" s="366"/>
      <c r="O30" s="142" t="s">
        <v>181</v>
      </c>
      <c r="P30" s="334"/>
    </row>
    <row r="31" spans="1:16" ht="144.75" thickBot="1">
      <c r="A31" s="369"/>
      <c r="B31" s="369"/>
      <c r="C31" s="153" t="s">
        <v>101</v>
      </c>
      <c r="D31" s="154">
        <v>6</v>
      </c>
      <c r="E31" s="155">
        <v>8</v>
      </c>
      <c r="F31" s="155">
        <v>7</v>
      </c>
      <c r="G31" s="156">
        <f>F31/E31</f>
        <v>0.875</v>
      </c>
      <c r="H31" s="370"/>
      <c r="I31" s="370"/>
      <c r="J31" s="353"/>
      <c r="K31" s="353"/>
      <c r="L31" s="365"/>
      <c r="M31" s="367"/>
      <c r="N31" s="367"/>
      <c r="O31" s="142" t="s">
        <v>182</v>
      </c>
      <c r="P31" s="368"/>
    </row>
    <row r="40" ht="12.75" thickBot="1"/>
    <row r="41" spans="5:9" ht="90.75" thickBot="1">
      <c r="E41" s="96" t="s">
        <v>183</v>
      </c>
      <c r="F41" s="363">
        <v>9</v>
      </c>
      <c r="G41" s="97">
        <f>J3</f>
        <v>35000000</v>
      </c>
      <c r="H41" s="97">
        <f>K3</f>
        <v>27068000</v>
      </c>
      <c r="I41" s="98">
        <f aca="true" t="shared" si="1" ref="I41:I47">H41/G41</f>
        <v>0.7733714285714286</v>
      </c>
    </row>
    <row r="42" spans="5:9" ht="90">
      <c r="E42" s="96" t="s">
        <v>184</v>
      </c>
      <c r="F42" s="364"/>
      <c r="G42" s="158">
        <f>J7</f>
        <v>220000000</v>
      </c>
      <c r="H42" s="158">
        <f>K7</f>
        <v>77399999.89</v>
      </c>
      <c r="I42" s="159">
        <f t="shared" si="1"/>
        <v>0.3518181813181818</v>
      </c>
    </row>
    <row r="43" spans="5:9" ht="36">
      <c r="E43" s="99" t="s">
        <v>70</v>
      </c>
      <c r="F43" s="94">
        <v>3</v>
      </c>
      <c r="G43" s="95">
        <v>135000000</v>
      </c>
      <c r="H43" s="95">
        <f>K14</f>
        <v>73192375.37</v>
      </c>
      <c r="I43" s="100">
        <f t="shared" si="1"/>
        <v>0.5421657434814815</v>
      </c>
    </row>
    <row r="44" spans="5:9" ht="36">
      <c r="E44" s="101" t="s">
        <v>77</v>
      </c>
      <c r="F44" s="94">
        <v>6</v>
      </c>
      <c r="G44" s="95">
        <v>1113166666</v>
      </c>
      <c r="H44" s="95">
        <f>K15</f>
        <v>898181000</v>
      </c>
      <c r="I44" s="102">
        <f t="shared" si="1"/>
        <v>0.8068701906314539</v>
      </c>
    </row>
    <row r="45" spans="5:9" ht="18">
      <c r="E45" s="101" t="s">
        <v>91</v>
      </c>
      <c r="F45" s="94">
        <v>7</v>
      </c>
      <c r="G45" s="95">
        <f>J21</f>
        <v>530000000</v>
      </c>
      <c r="H45" s="95">
        <f>K21</f>
        <v>435121572.84</v>
      </c>
      <c r="I45" s="103">
        <f t="shared" si="1"/>
        <v>0.8209840996981131</v>
      </c>
    </row>
    <row r="46" spans="5:9" ht="18.75" thickBot="1">
      <c r="E46" s="104" t="s">
        <v>96</v>
      </c>
      <c r="F46" s="105">
        <v>4</v>
      </c>
      <c r="G46" s="106">
        <f>J28</f>
        <v>283907271</v>
      </c>
      <c r="H46" s="106">
        <f>K28</f>
        <v>217200000</v>
      </c>
      <c r="I46" s="93">
        <f t="shared" si="1"/>
        <v>0.7650385255543526</v>
      </c>
    </row>
    <row r="47" spans="5:9" ht="17.25" thickBot="1">
      <c r="E47" s="8"/>
      <c r="F47" s="107">
        <f>SUM(F41:F46)</f>
        <v>29</v>
      </c>
      <c r="G47" s="108">
        <f>G41+G42+G43+G44+G45+G46</f>
        <v>2317073937</v>
      </c>
      <c r="H47" s="108">
        <f>H41+H42+H43+H44+H45+H46</f>
        <v>1728162948.1</v>
      </c>
      <c r="I47" s="86">
        <f t="shared" si="1"/>
        <v>0.7458384993693881</v>
      </c>
    </row>
    <row r="48" ht="12" hidden="1">
      <c r="I48" s="157">
        <v>0</v>
      </c>
    </row>
    <row r="49" ht="12" hidden="1">
      <c r="I49" s="157">
        <v>1</v>
      </c>
    </row>
  </sheetData>
  <sheetProtection/>
  <protectedRanges>
    <protectedRange sqref="G3:H31" name="Rango2_1_5"/>
  </protectedRanges>
  <autoFilter ref="G1:G31"/>
  <mergeCells count="67">
    <mergeCell ref="F41:F42"/>
    <mergeCell ref="L28:L31"/>
    <mergeCell ref="M28:M31"/>
    <mergeCell ref="N28:N31"/>
    <mergeCell ref="P28:P31"/>
    <mergeCell ref="A28:A31"/>
    <mergeCell ref="B28:B31"/>
    <mergeCell ref="H28:H31"/>
    <mergeCell ref="I28:I31"/>
    <mergeCell ref="J28:J31"/>
    <mergeCell ref="K28:K31"/>
    <mergeCell ref="N15:N20"/>
    <mergeCell ref="P15:P20"/>
    <mergeCell ref="A21:A27"/>
    <mergeCell ref="B21:B27"/>
    <mergeCell ref="H21:H27"/>
    <mergeCell ref="I21:I27"/>
    <mergeCell ref="J21:J27"/>
    <mergeCell ref="K21:K27"/>
    <mergeCell ref="L21:L27"/>
    <mergeCell ref="P21:P27"/>
    <mergeCell ref="N12:N14"/>
    <mergeCell ref="P12:P14"/>
    <mergeCell ref="A15:A20"/>
    <mergeCell ref="B15:B20"/>
    <mergeCell ref="H15:H20"/>
    <mergeCell ref="I15:I20"/>
    <mergeCell ref="J15:J20"/>
    <mergeCell ref="K15:K20"/>
    <mergeCell ref="L15:L20"/>
    <mergeCell ref="M15:M20"/>
    <mergeCell ref="A12:A14"/>
    <mergeCell ref="B12:B14"/>
    <mergeCell ref="J12:J13"/>
    <mergeCell ref="K12:K13"/>
    <mergeCell ref="L12:L13"/>
    <mergeCell ref="M12:M14"/>
    <mergeCell ref="N3:N11"/>
    <mergeCell ref="P3:P6"/>
    <mergeCell ref="I7:I11"/>
    <mergeCell ref="J7:J11"/>
    <mergeCell ref="K7:K11"/>
    <mergeCell ref="L7:L11"/>
    <mergeCell ref="M7:M11"/>
    <mergeCell ref="P7:P11"/>
    <mergeCell ref="O1:O2"/>
    <mergeCell ref="P1:P2"/>
    <mergeCell ref="A3:A11"/>
    <mergeCell ref="B3:B11"/>
    <mergeCell ref="H3:H11"/>
    <mergeCell ref="I3:I6"/>
    <mergeCell ref="J3:J6"/>
    <mergeCell ref="K3:K6"/>
    <mergeCell ref="L3:L6"/>
    <mergeCell ref="M3:M6"/>
    <mergeCell ref="H1:H2"/>
    <mergeCell ref="I1:I2"/>
    <mergeCell ref="J1:J2"/>
    <mergeCell ref="K1:K2"/>
    <mergeCell ref="M1:M2"/>
    <mergeCell ref="N1:N2"/>
    <mergeCell ref="A1:A2"/>
    <mergeCell ref="B1:B2"/>
    <mergeCell ref="C1:C2"/>
    <mergeCell ref="D1:D2"/>
    <mergeCell ref="E1:E2"/>
    <mergeCell ref="F1:F2"/>
  </mergeCells>
  <conditionalFormatting sqref="L7 L3 L12 L14:L31">
    <cfRule type="colorScale" priority="11" dxfId="0">
      <colorScale>
        <cfvo type="percent" val="50"/>
        <cfvo type="percent" val="75"/>
        <cfvo type="percent" val="100"/>
        <color rgb="FFFF0000"/>
        <color rgb="FFFFFF00"/>
        <color rgb="FF92D050"/>
      </colorScale>
    </cfRule>
    <cfRule type="colorScale" priority="14" dxfId="0">
      <colorScale>
        <cfvo type="percent" val="50"/>
        <cfvo type="percent" val="75"/>
        <cfvo type="percent" val="100"/>
        <color rgb="FFF8696B"/>
        <color rgb="FFFFEB84"/>
        <color rgb="FF63BE7B"/>
      </colorScale>
    </cfRule>
  </conditionalFormatting>
  <conditionalFormatting sqref="G3:G31">
    <cfRule type="colorScale" priority="12" dxfId="0">
      <colorScale>
        <cfvo type="percent" val="50"/>
        <cfvo type="percent" val="75"/>
        <cfvo type="percent" val="100"/>
        <color rgb="FFFF0000"/>
        <color rgb="FFFFFF00"/>
        <color rgb="FF92D050"/>
      </colorScale>
    </cfRule>
    <cfRule type="colorScale" priority="13" dxfId="0">
      <colorScale>
        <cfvo type="percent" val="50"/>
        <cfvo type="percent" val="75"/>
        <cfvo type="percent" val="100"/>
        <color rgb="FFF8696B"/>
        <color rgb="FFFFEB84"/>
        <color rgb="FF63BE7B"/>
      </colorScale>
    </cfRule>
  </conditionalFormatting>
  <conditionalFormatting sqref="G3:G31">
    <cfRule type="colorScale" priority="8" dxfId="0">
      <colorScale>
        <cfvo type="percent" val="50"/>
        <cfvo type="percent" val="75"/>
        <cfvo type="percent" val="100"/>
        <color rgb="FFFF0000"/>
        <color rgb="FFFFFF00"/>
        <color rgb="FF92D050"/>
      </colorScale>
    </cfRule>
    <cfRule type="colorScale" priority="10" dxfId="0">
      <colorScale>
        <cfvo type="percent" val="50"/>
        <cfvo type="percent" val="75"/>
        <cfvo type="percent" val="100"/>
        <color rgb="FFFF0000"/>
        <color rgb="FFFFFF00"/>
        <color rgb="FF92D050"/>
      </colorScale>
    </cfRule>
  </conditionalFormatting>
  <conditionalFormatting sqref="L3 L7 L12 L14:L31">
    <cfRule type="colorScale" priority="9" dxfId="0">
      <colorScale>
        <cfvo type="percent" val="50"/>
        <cfvo type="percent" val="75"/>
        <cfvo type="percent" val="100"/>
        <color rgb="FFFF0000"/>
        <color rgb="FFFFFF00"/>
        <color rgb="FF92D050"/>
      </colorScale>
    </cfRule>
  </conditionalFormatting>
  <conditionalFormatting sqref="L3:L31">
    <cfRule type="colorScale" priority="7" dxfId="0">
      <colorScale>
        <cfvo type="percent" val="50"/>
        <cfvo type="percent" val="75"/>
        <cfvo type="percent" val="100"/>
        <color rgb="FFFF0000"/>
        <color rgb="FFFFFF00"/>
        <color rgb="FF92D050"/>
      </colorScale>
    </cfRule>
  </conditionalFormatting>
  <conditionalFormatting sqref="I41:I47">
    <cfRule type="colorScale" priority="2" dxfId="0">
      <colorScale>
        <cfvo type="percent" val="50"/>
        <cfvo type="percent" val="75"/>
        <cfvo type="percent" val="100"/>
        <color rgb="FFFF0000"/>
        <color rgb="FFFFFF00"/>
        <color rgb="FF92D050"/>
      </colorScale>
    </cfRule>
    <cfRule type="colorScale" priority="4" dxfId="0">
      <colorScale>
        <cfvo type="percent" val="25"/>
        <cfvo type="percent" val="50"/>
        <cfvo type="percent" val="100"/>
        <color rgb="FFFF0000"/>
        <color rgb="FFFFFF00"/>
        <color rgb="FF92D050"/>
      </colorScale>
    </cfRule>
  </conditionalFormatting>
  <conditionalFormatting sqref="I41:I46">
    <cfRule type="colorScale" priority="5" dxfId="0">
      <colorScale>
        <cfvo type="percent" val="25"/>
        <cfvo type="percent" val="50"/>
        <cfvo type="percent" val="100"/>
        <color rgb="FFFF0000"/>
        <color rgb="FFFFFF00"/>
        <color rgb="FF92D050"/>
      </colorScale>
    </cfRule>
    <cfRule type="colorScale" priority="6" dxfId="0">
      <colorScale>
        <cfvo type="percent" val="25"/>
        <cfvo type="percent" val="50"/>
        <cfvo type="percent" val="100"/>
        <color rgb="FFF8696B"/>
        <color rgb="FFFFEB84"/>
        <color rgb="FF63BE7B"/>
      </colorScale>
    </cfRule>
  </conditionalFormatting>
  <conditionalFormatting sqref="I41:I47">
    <cfRule type="colorScale" priority="3" dxfId="0">
      <colorScale>
        <cfvo type="percent" val="25"/>
        <cfvo type="percent" val="50"/>
        <cfvo type="percent" val="100"/>
        <color rgb="FFFF0000"/>
        <color rgb="FFFFFF00"/>
        <color rgb="FF92D050"/>
      </colorScale>
    </cfRule>
  </conditionalFormatting>
  <conditionalFormatting sqref="I41:I49">
    <cfRule type="colorScale" priority="1" dxfId="0">
      <colorScale>
        <cfvo type="percent" val="50"/>
        <cfvo type="percent" val="75"/>
        <cfvo type="percent" val="100"/>
        <color rgb="FFFF0000"/>
        <color rgb="FFFFFF00"/>
        <color rgb="FF92D050"/>
      </colorScale>
    </cfRule>
  </conditionalFormatting>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2021-11-04T16:46:10Z</cp:lastPrinted>
  <dcterms:created xsi:type="dcterms:W3CDTF">2012-06-01T17:13:38Z</dcterms:created>
  <dcterms:modified xsi:type="dcterms:W3CDTF">2021-11-04T16:49:14Z</dcterms:modified>
  <cp:category/>
  <cp:version/>
  <cp:contentType/>
  <cp:contentStatus/>
</cp:coreProperties>
</file>