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493" firstSheet="2" activeTab="2"/>
  </bookViews>
  <sheets>
    <sheet name="asesoria social" sheetId="1" state="hidden" r:id="rId1"/>
    <sheet name="IMPTIMIR" sheetId="2" state="hidden" r:id="rId2"/>
    <sheet name="PLAN DE ACCION SOCIAL def" sheetId="3" r:id="rId3"/>
  </sheets>
  <definedNames>
    <definedName name="_xlnm.Print_Area" localSheetId="0">'asesoria social'!$A$1:$U$49</definedName>
    <definedName name="_xlnm.Print_Area" localSheetId="1">'IMPTIMIR'!$A$1:$F$208</definedName>
    <definedName name="_xlnm.Print_Area" localSheetId="2">'PLAN DE ACCION SOCIAL def'!$A$1:$U$212</definedName>
    <definedName name="_xlnm.Print_Titles" localSheetId="0">'asesoria social'!$1:$10</definedName>
    <definedName name="_xlnm.Print_Titles" localSheetId="1">'IMPTIMIR'!$1:$4</definedName>
    <definedName name="_xlnm.Print_Titles" localSheetId="2">'PLAN DE ACCION SOCIAL def'!$1:$10</definedName>
  </definedNames>
  <calcPr fullCalcOnLoad="1"/>
</workbook>
</file>

<file path=xl/comments3.xml><?xml version="1.0" encoding="utf-8"?>
<comments xmlns="http://schemas.openxmlformats.org/spreadsheetml/2006/main">
  <authors>
    <author>Usuario</author>
  </authors>
  <commentList>
    <comment ref="P179" authorId="0">
      <text>
        <r>
          <rPr>
            <b/>
            <sz val="9"/>
            <rFont val="Times New Roman"/>
            <family val="1"/>
          </rPr>
          <t>Usuario:</t>
        </r>
        <r>
          <rPr>
            <sz val="9"/>
            <rFont val="Times New Roman"/>
            <family val="1"/>
          </rPr>
          <t xml:space="preserve">
verificar meta anual 4 se tenia programada una que debido a pandemia debio cancelarse por tiempo solo alcazariamos a realizar 2 en estos 3 meses afectando la meta anual</t>
        </r>
      </text>
    </comment>
    <comment ref="P180" authorId="0">
      <text>
        <r>
          <rPr>
            <b/>
            <sz val="9"/>
            <rFont val="Times New Roman"/>
            <family val="1"/>
          </rPr>
          <t>Usuario:</t>
        </r>
        <r>
          <rPr>
            <sz val="9"/>
            <rFont val="Times New Roman"/>
            <family val="1"/>
          </rPr>
          <t xml:space="preserve">
verificar meta anual 4 se se alcalzo a realizar un comite quedando pendietne 3 por tiempo solo alcazariamos a realizar 2 en estos 3 meses afectando la meta anual
</t>
        </r>
      </text>
    </comment>
  </commentList>
</comments>
</file>

<file path=xl/sharedStrings.xml><?xml version="1.0" encoding="utf-8"?>
<sst xmlns="http://schemas.openxmlformats.org/spreadsheetml/2006/main" count="1256" uniqueCount="506">
  <si>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</si>
  <si>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</si>
  <si>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</si>
  <si>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</si>
  <si>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</si>
  <si>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 xml:space="preserve">PLAN DE ACCIÓN                         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</si>
  <si>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</si>
  <si>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</si>
  <si>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</si>
  <si>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</si>
  <si>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</si>
  <si>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</si>
  <si>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</si>
  <si>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</si>
  <si>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</si>
  <si>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</si>
  <si>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</si>
  <si>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</si>
  <si>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</si>
  <si>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</si>
  <si>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</si>
  <si>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</si>
  <si>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</si>
  <si>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</si>
  <si>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</si>
  <si>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</si>
  <si>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</si>
  <si>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</si>
  <si>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</si>
  <si>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</si>
  <si>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</si>
  <si>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</si>
  <si>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</si>
  <si>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</si>
  <si>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</si>
  <si>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</si>
  <si>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Fecha: 08/06/2020</t>
  </si>
  <si>
    <t>Versión: 008</t>
  </si>
  <si>
    <r>
      <t xml:space="preserve">SECRETARÍA O  ENTIDAD RESPONSABLE:  </t>
    </r>
    <r>
      <rPr>
        <b/>
        <u val="single"/>
        <sz val="10"/>
        <rFont val="Arial"/>
        <family val="2"/>
      </rPr>
      <t xml:space="preserve">2.2. SECRETARÍA DE DESARROLLO SOCIAL </t>
    </r>
  </si>
  <si>
    <t>VIGENCIA AÑO:2020</t>
  </si>
  <si>
    <t>SOCIAL Y COMUNITARIO: "Un compromiso cuyabro"</t>
  </si>
  <si>
    <t>Gobierno territorial</t>
  </si>
  <si>
    <t>1, 3, 5, 10, 11, 16, 17</t>
  </si>
  <si>
    <t xml:space="preserve">Porcentaje de implementación y seguimiento de La Política pública La Política Pública de Primera infancia, Niñez, Adolescencia y Familia </t>
  </si>
  <si>
    <t>Iniciativas para la promoción de la participación ciudadana implementada- en temas de infancia y adolescencia</t>
  </si>
  <si>
    <t>Inclusión social</t>
  </si>
  <si>
    <t>1, 5, 10</t>
  </si>
  <si>
    <t>Porcentaje de implementación y seguimiento de La Política pública La Política Pública de Juventud de Armenia</t>
  </si>
  <si>
    <t>39,48%</t>
  </si>
  <si>
    <t>Desarrollo Integral de Niños, Niñas, Adolescentes y sus Familias (juventud)</t>
  </si>
  <si>
    <t>Casa de la juventud adecuada y dotada</t>
  </si>
  <si>
    <t>Niños, niñas, adolescentes y jóvenes atendidos con servicio de protección para el restablecimiento de derechos ( Juventud )</t>
  </si>
  <si>
    <t>Desarrollo Integral de Niños, Niñas, Adolescentes y sus Familias</t>
  </si>
  <si>
    <t xml:space="preserve">Edificaciones de atención a la primera infancia adecuadas </t>
  </si>
  <si>
    <t>Centros de Atención Especializada - CAE para el restablecimiento de derechos adecuados</t>
  </si>
  <si>
    <t>índice de pobreza multidimensional (IPM)</t>
  </si>
  <si>
    <t>S.D.</t>
  </si>
  <si>
    <t>Inclusión social y productiva para la población en situación de vulnerabilidad - Equidad de Género</t>
  </si>
  <si>
    <t>Beneficiarios de la oferta social atendidos (en temas de equidad de genero</t>
  </si>
  <si>
    <t xml:space="preserve">Casa de la mujer </t>
  </si>
  <si>
    <t>Casa de la mujer en funcionamiento</t>
  </si>
  <si>
    <t>Servicio de gestión de oferta social para la población vulnerable  -(Servicio de divulgación para la promoción y prevención de los derechos de las personas con orientación sexual y/o identidad de género diversa)</t>
  </si>
  <si>
    <t>Beneficiarios de la oferta social atendidos (de las personas con orientación sexual y/o identidad de género diversa)</t>
  </si>
  <si>
    <t>SD</t>
  </si>
  <si>
    <t>índice de goce efectivo del derecho</t>
  </si>
  <si>
    <t>Participación ciudadana y política y respeto por los derechos humanos y diversidad de creencias (Instancias de participación de equidad de género  )</t>
  </si>
  <si>
    <t>Servicio de promoción a la participación ciudadana - en temas de equidad de genero</t>
  </si>
  <si>
    <t xml:space="preserve">Servicio de gestión de oferta social para la población vulnerable - (Servicios de atención, gestión para la promoción, prevención de derechos y gestión del riesgo en temas de problemáticas sociales de la familia (consumo de SPA, embarazo adolescente, suicidio, violencia, vulneración de derechos) </t>
  </si>
  <si>
    <t>Beneficiarios de la oferta social atendidos</t>
  </si>
  <si>
    <t>Servicio de gestión de oferta social para la población vulnerable - (Observatorio Social de Ciudad )</t>
  </si>
  <si>
    <t>Mecanismos de articulación implementados para la gestión de oferta social - Observatorio Social de Ciudad )</t>
  </si>
  <si>
    <t>Servicio de gestión de oferta social para la población vulnerable - cooperación internacional</t>
  </si>
  <si>
    <t>Mecanismos de articulación implementados para la gestión de oferta social - cooperación internacional</t>
  </si>
  <si>
    <t>Porcentaje de implementación y seguimiento de la Política Pública Comunal</t>
  </si>
  <si>
    <t>Participación ciudadana, política y respeto por los derechos humanos y diversidad de creencias (unidad de participación ciudadana y desarrollo local- Implementación Política Pública Comunal)</t>
  </si>
  <si>
    <t>Servicio de apoyo en la formulación, estructuración y gestión de proyectos de presupuesto participativo</t>
  </si>
  <si>
    <t xml:space="preserve">Proyectos estructurados </t>
  </si>
  <si>
    <t xml:space="preserve">Porcentaje de implementación y seguimiento de La Política pública de envejecimiento y vejez desde inclusión social y familiar de Armenia, Quindío, “Armenia, ciudad madura” 2019-2029 </t>
  </si>
  <si>
    <t>Atención integral de población en situación permanente de desprotección social y/o familiar - Implementación de la Política pública de envejecimiento y vejez desde inclusión social y familiar de Armenia, Quindío, “Armenia, ciudad madura” 2019-2029</t>
  </si>
  <si>
    <t xml:space="preserve">Centros de protección social para el adulto mayor dotados (CBA) </t>
  </si>
  <si>
    <t xml:space="preserve">Centros de protección social de día para el adulto mayor  dotados ( Centros vida públicos y privados) </t>
  </si>
  <si>
    <t>Adultos mayores atendidos con servicios integrales:  (componente social)</t>
  </si>
  <si>
    <t>Servicio de promoción a la participación ciudadana - en temas de adulto mayor</t>
  </si>
  <si>
    <t>Iniciativas para la promoción de la participación ciudadana implementada- en temas de adulto mayor</t>
  </si>
  <si>
    <t>Porcentaje de implementación y seguimiento  de La Política pública Habitante de calle de Armenia 2017-2027 – “Armenia ciudad de derechos”</t>
  </si>
  <si>
    <t xml:space="preserve"> Servicios de caracterización demográfica y socioeconómica de las personas habitantes de la calle</t>
  </si>
  <si>
    <t xml:space="preserve"> Personas caracterizadas</t>
  </si>
  <si>
    <t>Personas atendidas con servicios integrales (componente social)</t>
  </si>
  <si>
    <t xml:space="preserve">Centro de atención de habitantes de calle </t>
  </si>
  <si>
    <t xml:space="preserve">Gestión de Centro de atención de habitantes de calle </t>
  </si>
  <si>
    <t>Servicio de promoción a la participación ciudadana - en temas de habitante de calle</t>
  </si>
  <si>
    <t xml:space="preserve">Iniciativas para la promoción de la participación ciudadana implementada- en temas de habitante de calle </t>
  </si>
  <si>
    <t xml:space="preserve">Porcentaje de implementación y seguimiento de La Política Pública De Discapacidad Para La Ciudad De Armenia </t>
  </si>
  <si>
    <t>Atención integral de población en situación permanente de desprotección social y/o familiar - Implementación de la Política Pública de Discapacidad para la Ciudad de Armenia</t>
  </si>
  <si>
    <t>Servicio de promoción a la participación ciudadana - en temas de discapacidad</t>
  </si>
  <si>
    <t>Iniciativas para la promoción de la participación ciudadana implementada - en temas de discapacidad</t>
  </si>
  <si>
    <t>Porcentaje de familias acompañados institucionamente.</t>
  </si>
  <si>
    <t xml:space="preserve">Atención integral de población en situación permanente de desprotección social y/o familiar </t>
  </si>
  <si>
    <t>Servicio de acompañamiento familiar y comunitario para la superación de la pobreza</t>
  </si>
  <si>
    <t>Personas asistidas tecnicamente:# mesas tematicas con instituciones realizadas.</t>
  </si>
  <si>
    <t>Personas asistidas tecnicamente: # de sesiones (comité madres lideres)</t>
  </si>
  <si>
    <t>Personas asistidas tecnicamente: # de talleres y capacitaciones</t>
  </si>
  <si>
    <t>Porcentaje de familias atendidas</t>
  </si>
  <si>
    <t>Porcentaje de jovenes acompañados</t>
  </si>
  <si>
    <t>1, 4, 5, 8, 9, 10, 12, 16, 17</t>
  </si>
  <si>
    <t>Porcentaje de beneficiarios acompañados insitucionalmente.</t>
  </si>
  <si>
    <t xml:space="preserve">Red Unidos </t>
  </si>
  <si>
    <t xml:space="preserve">Porcentaje de familias de red unidos impactados con oferta </t>
  </si>
  <si>
    <t>Porcentaje de personas asistidas</t>
  </si>
  <si>
    <t># de talleres y capacitaciones</t>
  </si>
  <si>
    <t># de actividades de difusion</t>
  </si>
  <si>
    <t>Servicio de gestión de oferta social para la población vulnerable -Promoción de la corresponsabilidad y participación ciudadana</t>
  </si>
  <si>
    <t>Inclusion social y productiva para la población en situación de vulnerabilidad  - impulsados -Promoción de la corresponsabilidad y participación ciudadana</t>
  </si>
  <si>
    <t>Mecanismos de articulación implementados para la gestión de oferta social - Promoción de la corresponsabilidad y participación ciudadana</t>
  </si>
  <si>
    <t>Desarrollo Integral de Niños, Niñas, Adolescentes y sus Familias  (Estudios para la actualización Política Pública de infancia y adolescencia)</t>
  </si>
  <si>
    <t xml:space="preserve"> Documentos de política (Estudios para la actualización Política Pública de infancia y adolescencia )</t>
  </si>
  <si>
    <t>Estudios  para planeación y formulación de políticas (Estudios para la actualización Política Pública de infancia y adolescencia)</t>
  </si>
  <si>
    <t>Inclusión social y productiva para la población en situación de vulnerabilidad - Equidad de Género
(Estudios para la actualización (diagnóstico, formulación) Política Pública de  equidad de género )</t>
  </si>
  <si>
    <t xml:space="preserve"> Documentos de política (Estudios para la actualización Política Pública de  equidad de género- Mujer- masculinidades )</t>
  </si>
  <si>
    <t>Inclusión social y productiva para la población en situación de vulnerabilidad - Equidad de Género
(Estudios para la actualización Política Pública de  orientación sexual e identidad de género diversa elaborado )</t>
  </si>
  <si>
    <t xml:space="preserve"> Documentos de política (Estudios para la actualización Política Pública de  orientación sexual e identidad de género diversa elaborado )</t>
  </si>
  <si>
    <t xml:space="preserve">Atención integral de población en situación permanente de desprotección social y/o familiar 
(Estudios para la actualización Política Pública de Discapacidad </t>
  </si>
  <si>
    <t xml:space="preserve"> Documentos de política (Estudios para la actualización Política Pública de Discapacidad )</t>
  </si>
  <si>
    <t>Estudios  para planeación y formulación de políticas (Estudios para la actualización Política Pública de Discapacidad)</t>
  </si>
  <si>
    <t>Servicio de asistencia funeraria- para población vulnerable (acorde a requisitos)</t>
  </si>
  <si>
    <t xml:space="preserve">Hogares subsidiados en asistencia funeraria </t>
  </si>
  <si>
    <t>ECONÓMICO Y COMPETITIVIDAD: "Por Armenia Podemos"</t>
  </si>
  <si>
    <t>Trabajo</t>
  </si>
  <si>
    <t>1, 3, 8, 10, 16, 17</t>
  </si>
  <si>
    <t>Protección social -Implementación de la Política pública de envejecimiento y vejez desde inclusión social y familiar de Armenia, Quindío, “Armenia, ciudad madura” 2019-2029</t>
  </si>
  <si>
    <t>Servicio de gestión de subsidios para el adulto mayor</t>
  </si>
  <si>
    <t>Tramites realizados</t>
  </si>
  <si>
    <t>INSTITUCIONAL Y GOBIERNO: "Servir y hacer las cosas bien"</t>
  </si>
  <si>
    <t>Servicio de promoción a la participación ciudadana - en temas de  juventud</t>
  </si>
  <si>
    <t>Iniciativas para la promoción de la participación ciudadana implementada- en temas de juventud</t>
  </si>
  <si>
    <t>FAMILIAS EN ACCION Y JOVENES EN ACCION</t>
  </si>
  <si>
    <t>RED UNIDOS</t>
  </si>
  <si>
    <t xml:space="preserve">IMPULSADOS </t>
  </si>
  <si>
    <t>JORGE FERNANDO OSPINA GOMEZ</t>
  </si>
  <si>
    <t>ALCALDE ( e )</t>
  </si>
  <si>
    <t>JUAN CARLOS PATIÑO ZAMBRANO</t>
  </si>
  <si>
    <t xml:space="preserve">Secretario de Desarrollo Social </t>
  </si>
  <si>
    <t xml:space="preserve">Secretaria de Desarrollo Social </t>
  </si>
  <si>
    <t xml:space="preserve">Foro liderazgo juvenil </t>
  </si>
  <si>
    <t>Capacitar permanente a los(as/es) servidores públicos de la administración municipal, para atender de manera diferencial y con enfoque de género a las personas de esta población.</t>
  </si>
  <si>
    <t xml:space="preserve">Atender en un 100% las familias del programa
</t>
  </si>
  <si>
    <t xml:space="preserve">Formulacion marco territorial para la formulacion de la pobreza extrema </t>
  </si>
  <si>
    <t xml:space="preserve">seguimiento al marco territorial para la formulacion de la pobreza extrema </t>
  </si>
  <si>
    <t>identificacion de familias beneficiarias de red unidos</t>
  </si>
  <si>
    <t>Gestion oferta social a familias beneficiarias de red unidos</t>
  </si>
  <si>
    <t>Capacitaciones y talleres a familias beneficiarias de red unidos</t>
  </si>
  <si>
    <t xml:space="preserve">Atencion y orientacion para acompañamiento institucional </t>
  </si>
  <si>
    <t xml:space="preserve">Realizar sesiones (comités madres lideres) de familias en accion 
</t>
  </si>
  <si>
    <t xml:space="preserve">Apoyo y acompamiento al preregistro al programa jovenes en accion </t>
  </si>
  <si>
    <t>jovenes en ccion</t>
  </si>
  <si>
    <t xml:space="preserve">Acompañar en un 100% de los jóvenes en la gestion del programa jovenes en acción
</t>
  </si>
  <si>
    <t xml:space="preserve">tramite de solicitudes de los programas familias en accion , jovenes en accion y red unidos </t>
  </si>
  <si>
    <t xml:space="preserve">Realizar mesas tematicas con instituciones de familias en accion 
</t>
  </si>
  <si>
    <t xml:space="preserve">gestion de  talleres y capacitaciones beneficiarios de familias en accion 
</t>
  </si>
  <si>
    <t xml:space="preserve">seguimiento a la verificación de corresponsabilidad de los beneficiarios </t>
  </si>
  <si>
    <t xml:space="preserve">Presentacion de informes </t>
  </si>
  <si>
    <t xml:space="preserve">Fortalecer el diagnóstico social situacional de NNA </t>
  </si>
  <si>
    <t xml:space="preserve">Reuniones de Sub comité de Infancia </t>
  </si>
  <si>
    <t>Reuniones de Comité CIETI</t>
  </si>
  <si>
    <t xml:space="preserve">Apoyo SRPA </t>
  </si>
  <si>
    <t xml:space="preserve">Actividades  de inclusión juvenil con enfoque diferencial ( LGBTI, equidad de genero, victimas, rural )  </t>
  </si>
  <si>
    <t xml:space="preserve">Revisar  la oferta de cuidado para los adultos mayores en armenia y establecer propuesta </t>
  </si>
  <si>
    <t xml:space="preserve">Jornadas de Atención interinstitucional en comunas vulnerables  </t>
  </si>
  <si>
    <t>Implementación del Programa de Fortalecimiento de la Organización y Participación Ciudadana mediante la capacitación al cuadro directivo de los organismos comunales de 1 y 2 grado del municipio de Armenia para el empoderamiento de sus funciones                                                                                        </t>
  </si>
  <si>
    <t>Capacitación a los dignatarios de los organismos comunales de las diez (10) comunas y sector rural en diferentes temáticas sociales, políticas y comunitarias. </t>
  </si>
  <si>
    <t>Capacitación y apoyo en la gestión de las comisiones de trabajo de los organismos comunales</t>
  </si>
  <si>
    <t>Socialización a la herramienta tecnológica orientada a los organismos comunales de 1 y 2 grado del municipio de Armenia, facilitando el acercamiento a la Administración Municipal </t>
  </si>
  <si>
    <t>Trámites a las solicitudes de reconocimiento de dignatarios de organismos comunales de 1 y 2 grado</t>
  </si>
  <si>
    <t>Realizar acompañamiento a la formulación de convenios solidarios por parte de las juntas de acción comunal (ley 1551 de 2012).</t>
  </si>
  <si>
    <t>Actividades de inspección a las actuaciones de los organismos comunales legalmente constituidos</t>
  </si>
  <si>
    <t>Visitas de seguimiento  a elementos entregados a organismos comunales </t>
  </si>
  <si>
    <t>Atención, asesorías y respuestas a requerimientos solicitados por los organismos comunales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</si>
  <si>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Gestión de la política de participación ciudadana MIPG</t>
  </si>
  <si>
    <t>Acompañamiento a sesiones del Consejo Municipal de Participación Ciudadana</t>
  </si>
  <si>
    <t>Atención y asesorías a las diferentes instancias de participación ciudadana </t>
  </si>
  <si>
    <t>Gestionar la modificación del Acuerdo 001 de 2011</t>
  </si>
  <si>
    <t>Capacitación a los Ediles del Municipio de Armenia para el fortalecimiento de su gestión </t>
  </si>
  <si>
    <t>Atención, asesorías y respuestas a requerimientos solicitados por los Ediles para el fortalecimiento de su gestión</t>
  </si>
  <si>
    <t>Acompañamiento a mesas de trabajo que se realicen en la implementación del presupuesto participativo 2020 </t>
  </si>
  <si>
    <t>Reuniones de presupuesto participativo 2021 fase deliberatoria</t>
  </si>
  <si>
    <t>Trámite a los acuerdos participativos presentados vigencia 2020</t>
  </si>
  <si>
    <t>Gestión para las Entregas y seguimiento de proyectos de presupuesto participativo presentados por la comunidad.  </t>
  </si>
  <si>
    <t>Realizar seguimiento a los presupuestos participativos de años anteriores a las diferentes comunas del Municipio de Armenia. </t>
  </si>
  <si>
    <t>Cantidad de caracterizaciones realizadas.</t>
  </si>
  <si>
    <t>Pa´ la Primera infancia - Horizontes brillantes</t>
  </si>
  <si>
    <t>Pa´ la Infancia - construyamos juntos</t>
  </si>
  <si>
    <t xml:space="preserve">Pa´ la Adolescencia - Entornos protectores </t>
  </si>
  <si>
    <t xml:space="preserve">Es Pa´ Armenia diversa </t>
  </si>
  <si>
    <t>Es Pa´ los Adultos Mayores - Atención Integral a la vejez</t>
  </si>
  <si>
    <t xml:space="preserve">Es Pa´ las Familias </t>
  </si>
  <si>
    <t xml:space="preserve">Es Pa´ Servir - Servicios  Exequiales </t>
  </si>
  <si>
    <t>Es Pa´ las JAL - Gestión y procedimientos JAL</t>
  </si>
  <si>
    <t xml:space="preserve">Es Pa´ Decidir - acuerdos participativos - Presupuesto participativo </t>
  </si>
  <si>
    <t xml:space="preserve">Programas Sociales Pa´ las Familias vulnerables de Armenia -Familias en Acción y Jóvenes en Acción, Red Unidos </t>
  </si>
  <si>
    <t>Impulsa2</t>
  </si>
  <si>
    <t xml:space="preserve">Gestión Hogar de paso NNA </t>
  </si>
  <si>
    <t xml:space="preserve">Propuesta de ajuste al proyecto de acuerdo de casa de la Mujer </t>
  </si>
  <si>
    <t>SOCIAL Y COMUNITARIO: "Un compromiso Cuyabro"</t>
  </si>
  <si>
    <t xml:space="preserve">Servicio de protección para el restablecimiento de derechos de niños, niñas, adolescentes y jóvenes( Servicios de atención, gestión para la promoción, prevención de derechos y gestión del riesgo en temas de problemáticas sociales de  infancia y adolescencia (consumo de SPA, suicidio, embarazo, violencia, vulneración de derechos, trabajo infantil y protección al joven trabajador, SRPA, Justicia juvenil restaurativa, niños, niñas y adolescentes víctimas) </t>
  </si>
  <si>
    <t>Niños, niñas, adolescentes y jóvenes atendidos con servicio de protección para el restablecimiento de derechos (infancia y adolescencia )</t>
  </si>
  <si>
    <t>Participación ciudadana y política y respeto por los derechos humanos y diversidad de creencias (Instancias de participación de infancia y adolescencia )</t>
  </si>
  <si>
    <t xml:space="preserve">Servicio de promoción a la participación ciudadana - en temas de  infancia y adolescencia </t>
  </si>
  <si>
    <t xml:space="preserve">Reuniones de Mesa de Participación de Infancia </t>
  </si>
  <si>
    <t xml:space="preserve">Reuniones de Consejo de Política social </t>
  </si>
  <si>
    <t xml:space="preserve">Seguimiento a política publica de primera infancia , infancia y adolescencia </t>
  </si>
  <si>
    <t>Casa de la juventud  (programa sacúdete presidencia )</t>
  </si>
  <si>
    <t xml:space="preserve">Juventud Pa´ todos </t>
  </si>
  <si>
    <t>Participación ciudadana y política y respeto por los derechos humanos y diversidad de creencias (Instancias de participación de juventud - Plataforma de Juventud- Consejo Municipal de juventud)</t>
  </si>
  <si>
    <t xml:space="preserve">Apoyo gestión de plan de acción de la Plataforma de juventud </t>
  </si>
  <si>
    <t xml:space="preserve">Reuniones de la comisión de concertación y decisión </t>
  </si>
  <si>
    <t xml:space="preserve">Servicio de protección para el restablecimiento de derechos de niños, niñas, adolescentes y jóvenes( Servicios de atención, gestión para la promoción, prevención de derechos y gestión del riesgo en temas de problemáticas sociales de Jóvenes (consumo de SPA, embarazo, suicidio, violencia, vulneración de derechos, protección del joven trabajador, ,métodos alternativos de resolución de conflictos) </t>
  </si>
  <si>
    <t xml:space="preserve">Capacitación para formulación de proyectos </t>
  </si>
  <si>
    <t xml:space="preserve">Socialización del Estatuto de Ciudadanía </t>
  </si>
  <si>
    <t>Porcentaje de cumplimiento en el índice de equidad de genero</t>
  </si>
  <si>
    <t>Estudios  para planeación y formulación de políticas (Estudios para la actualización  (diagnóstico, formulación) de política pública de  equidad de género</t>
  </si>
  <si>
    <t>Iniciativas para la promoción de la participación ciudadana implementada en temas de equidad de género ( mesa de concertación personas con orientación sexual e identidad de genero diversas, Consejo Comunitario de Mujeres)</t>
  </si>
  <si>
    <t xml:space="preserve">Servicio de gestión de la oferta para población vulnerable(Servicios de atención, gestión para la promoción, prevención de derechos y gestión del riesgo en temas de problemáticas sociales de equidad de género (consumo de SPA, embarazo adolescente, suicidio, violencia, vulneración de derechos, aplicación de enfoque de equidad de género) </t>
  </si>
  <si>
    <t>Estudios  para planeación y formulación de políticas (Estudios para la actualización  (diagnóstico, formulación) de política pública de orientación sexual e identidad de género diversa elaborado</t>
  </si>
  <si>
    <t>Participación ciudadana y política y respeto por los derechos humanos y diversidad de creencias (Instancias de participación de adulto mayor - Cabildo de Adulto Mayor - Consejo de Atención integral adulto mayor- grupos de adulto mayor -Pensionados )</t>
  </si>
  <si>
    <t xml:space="preserve">Servicio de atención y protección integral al adulto mayor (Servicios de atención, gestión para la promoción, prevención de derechos y gestión del riesgo en temas de problemáticas sociales de Adulto Mayor (consumo de SPA,  suicidio, violencia, vulneración de derechos) </t>
  </si>
  <si>
    <t>Reuniones de análisis de situación de adultos mayores en situación de abandono</t>
  </si>
  <si>
    <t>Pa´ un envejecimiento y vejez dignos - CBA , CV</t>
  </si>
  <si>
    <t xml:space="preserve">Convenios de transferencia con CBA </t>
  </si>
  <si>
    <t xml:space="preserve">Centros de  día para el adulto mayor  dotados (centros vida públicos y privados) </t>
  </si>
  <si>
    <t xml:space="preserve">Estrategia de funcionamiento de Centros Vida Públicos </t>
  </si>
  <si>
    <t>Atención integral de población en situación permanente de desprotección social y/o familiar - Implementación de la Política pública Habitante de calle de Armenia 2017-2027 – “Armenia ciudad de derechos", en articulación con la Política Pública Social para Habitante de Calle - PPSHC de Colombia 2018.</t>
  </si>
  <si>
    <t xml:space="preserve">Es Pa´ el Habitante en situación de calle - Tú cuentas y juntos construimos inclusión social </t>
  </si>
  <si>
    <t xml:space="preserve">Registro y caracterización de las personas en situación de calle </t>
  </si>
  <si>
    <t>Participación ciudadana y política y respeto por los derechos humanos y diversidad de creencias (Instancias de participación de habitante de calle - Comité Técnico Política pública)</t>
  </si>
  <si>
    <t xml:space="preserve">Comité Técnico de Habitante de calle </t>
  </si>
  <si>
    <t xml:space="preserve">Formulación de propuesta de centro de Atención para personas en situación de calle </t>
  </si>
  <si>
    <t xml:space="preserve"> Servicios de atención integral al habitante de calle -(Servicios de atención, gestión para la promoción, prevención de derechos y gestión del riesgo en temas de problemáticas sociales de Habitante de calle (consumo de SPA, embarazo, suicidio, violencia, vulneración de derechos) </t>
  </si>
  <si>
    <t xml:space="preserve">Alianzas estratégica establecimiento de redes de apoyo </t>
  </si>
  <si>
    <t xml:space="preserve">Análisis y sistematización de la experiencia de Cenexpo </t>
  </si>
  <si>
    <t xml:space="preserve">Campañas de convivencia ciudadana derechos y deberes de las personas en situación de calle </t>
  </si>
  <si>
    <t xml:space="preserve">Jornadas de oferta instruccional </t>
  </si>
  <si>
    <t>Participación ciudadana y política y respeto por los derechos humanos y diversidad de creencias (Instancias de participación de discapacidad  - Comité Municipal de Discapacidad - organizaciones de personas con discapacidad )</t>
  </si>
  <si>
    <t xml:space="preserve">Servicios de atención integral a población en condición de discapacidad -(Servicios de atención, gestión para la promoción de los derechos de las personas con discapacidad y prevención de los riesgos causantes de la condición de discapacidad y gestión del riesgo en temas de problemáticas sociales de personas con discapacidad (consumo de SPA, embarazo adolescente, suicidio, violencia, vulneración de derechos, formación a cuidadores, habilidades no cognitivas) </t>
  </si>
  <si>
    <t xml:space="preserve">Estrategia de divulgación y protección de los derechos de las personas con discapacidad </t>
  </si>
  <si>
    <t>Inclusión social y productiva para la población en situación de vulnerabilidad  - Atención a familias y población vulnerable</t>
  </si>
  <si>
    <t>Porcentaje de beneficiarios acompañados institucionalmente.</t>
  </si>
  <si>
    <t>Servicio de promoción a la participación ciudadana -( Organismos comunales - Ediles- política de participación- organización y participación ciudadana- asistencia técnica en las gestiones de la propiedad horizontal)</t>
  </si>
  <si>
    <t>Iniciativas para la promoción de la participación ciudadana implementada.  (Ejercicios de participación ciudadana Organismos comunales - Ediles- política de participación- organización y participación ciudadana- asistencia técnica en las gestiones de la propiedad horizontal)</t>
  </si>
  <si>
    <t>Servicio de promoción a la participación ciudadana- para la gestión de la Política Pública comunal con implementación y seguimiento</t>
  </si>
  <si>
    <t>Iniciativas para la promoción de la participación ciudadana implementada.  para la gestión de la Política Pública comunal con implementación y seguimiento</t>
  </si>
  <si>
    <t>Exaltación de experiencias exitosas de organismos comunales </t>
  </si>
  <si>
    <t>Difusión en página web del Municipio de las instancias de participación ciudadana </t>
  </si>
  <si>
    <t>Porcentaje de familias acompañados institucionalmente.</t>
  </si>
  <si>
    <t>Personas asistidas técnicamente:# mesas temáticas con instituciones realizadas.</t>
  </si>
  <si>
    <t xml:space="preserve">Realizar mesas temáticas con instituciones de familias en acción 
</t>
  </si>
  <si>
    <t>Personas asistidas técnicamente: # de sesiones (comité madres lideres)</t>
  </si>
  <si>
    <t xml:space="preserve">Realizar sesiones (comités madres lideres) de familias en acción 
</t>
  </si>
  <si>
    <t>Personas asistidas técnicamente: # de talleres y capacitaciones</t>
  </si>
  <si>
    <t xml:space="preserve">gestión de  talleres y capacitaciones beneficiarios de familias en acción 
</t>
  </si>
  <si>
    <t>Porcentaje de jóvenes acompañados</t>
  </si>
  <si>
    <t xml:space="preserve">Presentación de informes </t>
  </si>
  <si>
    <t xml:space="preserve">Acompañar en un 100% de los jóvenes en la gestión del programa jóvenes en acción
</t>
  </si>
  <si>
    <t xml:space="preserve">Apoyo y acompañamiento al pre registro al programa jóvenes en acción </t>
  </si>
  <si>
    <t xml:space="preserve">Formulación marco territorial para la formulación de la pobreza extrema </t>
  </si>
  <si>
    <t xml:space="preserve">seguimiento al marco territorial para la formulación de la pobreza extrema </t>
  </si>
  <si>
    <t>identificación de familias beneficiarias de red unidos</t>
  </si>
  <si>
    <t>Gestión oferta social a familias beneficiarias de red unidos</t>
  </si>
  <si>
    <t># de actividades de difusión</t>
  </si>
  <si>
    <t xml:space="preserve">Atención y orientación para acompañamiento institucional </t>
  </si>
  <si>
    <t>Inclusión social y productiva para la población en situación de vulnerabilidad  - impulsados -Promoción de la corresponsabilidad y participación ciudadana</t>
  </si>
  <si>
    <t xml:space="preserve">Propuesta Plan estrategico de Implementacion de Politica Publica de Primera infancia, Infancia y adolescencia </t>
  </si>
  <si>
    <t xml:space="preserve">Comité de Gestión de la Casa de la Mujer </t>
  </si>
  <si>
    <t xml:space="preserve">Fortalecer el consejo comunitario de mujeres - Apoyo Plan de acción </t>
  </si>
  <si>
    <t>Exaltación de lideresas del Municipio de Armenia</t>
  </si>
  <si>
    <t>Reuniones Mesa de Concertación LGBTI</t>
  </si>
  <si>
    <t xml:space="preserve">Reuniones Consejo de Atencion Integral al adulto Mayor </t>
  </si>
  <si>
    <t xml:space="preserve">Plan estratégico Política Pública de Envejecimiento y vejez </t>
  </si>
  <si>
    <t xml:space="preserve">Propuesta de ajuste al proyecto de acuerdo de Estampilla Adulto Mayor </t>
  </si>
  <si>
    <t xml:space="preserve">Programa de Atención a los habitantes en situacion de calle (alojamiento y alimentación) </t>
  </si>
  <si>
    <t xml:space="preserve">Plan estrategico de Política Pública de Habitante de calle </t>
  </si>
  <si>
    <t xml:space="preserve">Oferta institucional para jóvenes </t>
  </si>
  <si>
    <t xml:space="preserve">Plan estratégico de la política publica de juventud </t>
  </si>
  <si>
    <t xml:space="preserve">Reuniones para articulación o implementación de la política publica de juventud </t>
  </si>
  <si>
    <t xml:space="preserve">Seguimiento política publica juventud </t>
  </si>
  <si>
    <t>Semana de la juventud</t>
  </si>
  <si>
    <t>Implementar campañas de sensibilización sobre “nuevas masculinidades y feminidades”, para reducir las violencias.</t>
  </si>
  <si>
    <t xml:space="preserve">Diagnóstico social situacional de personas OSIGD  en Armenia como insumo para formulación de política publica </t>
  </si>
  <si>
    <t xml:space="preserve">Acompañamiento en proyecto de vida </t>
  </si>
  <si>
    <t xml:space="preserve">Seguimiento a Política Publica de habitante de calle </t>
  </si>
  <si>
    <t xml:space="preserve">Diagnóstico  para política pública de discapacidad  </t>
  </si>
  <si>
    <t xml:space="preserve">Articulación e implementación de la política publica de discapacidad </t>
  </si>
  <si>
    <t xml:space="preserve">Mesa técnica comité municipal de discapacidad </t>
  </si>
  <si>
    <t xml:space="preserve">Comité municipal de discapacidad </t>
  </si>
  <si>
    <t xml:space="preserve">Plan estratégico para implementación de la política pública </t>
  </si>
  <si>
    <t>Presentar propuesta para proyecto para garantía de derechos de apersonas con discapacidad</t>
  </si>
  <si>
    <t xml:space="preserve">Seguimiento  de la política publica de discapacidad </t>
  </si>
  <si>
    <t>Servicios exequiales a población vulnerable</t>
  </si>
  <si>
    <t xml:space="preserve">Ajuste decreto de servicios exequiales </t>
  </si>
  <si>
    <t xml:space="preserve">Trámite de solicitudes de los programas familias en acción , jóvenes en acción y red unidos </t>
  </si>
  <si>
    <t xml:space="preserve">Orientación y asesoría a cuidadores a traves de ruta de atención </t>
  </si>
  <si>
    <t>Exaltación de liderazgo juvenil</t>
  </si>
  <si>
    <t xml:space="preserve">Capacitar permanente a los(as/es) servidores públicos de la administración municipal, para atender de manera diferencial y con enfoque de género </t>
  </si>
  <si>
    <t xml:space="preserve">Propuesta de observatorio social </t>
  </si>
  <si>
    <t xml:space="preserve">Visita a instalaciones Ludoteca Villa del Centenario con actores </t>
  </si>
  <si>
    <t xml:space="preserve">Mesas de trabajo con actores para reactivación para ludoteca </t>
  </si>
  <si>
    <t xml:space="preserve">Talleres  de prevención de violencia intrafamiliar, sexual y de género contra de niños de 0 a 5 años </t>
  </si>
  <si>
    <t xml:space="preserve">Jornada informativa  para la garantía de derechos de niñas de 0 a 5 años  con enfoque diferencial (NNA situación de discapacidad, victimas del conflicto entre otros) </t>
  </si>
  <si>
    <t>Documentos de política (Estudios para la actualización Política Pública de infancia y adolescencia )</t>
  </si>
  <si>
    <t>Actividades de caracterizacion de trabajo infantil</t>
  </si>
  <si>
    <t xml:space="preserve">Jornada de prevención de la utilización de niños, niñas de 6 a 12 años para la comisión de delitos  </t>
  </si>
  <si>
    <t>Jornada de promoción de la convivencia y formas alternativas de resolución de conflictos   de NNA con niños 6 a 12 años</t>
  </si>
  <si>
    <t>Actividades con madres gestantes y lactantes adolescentes a cerca de protección de niños y niñas</t>
  </si>
  <si>
    <t>Formular documento de estrategias de garantia de derechos de primera infancia</t>
  </si>
  <si>
    <t xml:space="preserve">Jornadas  para la garantía de derechos de niñas de 6 a 12 años  con enfoque diferencial (NNA situación de discapacidad, victimas del conflicto entre otros) </t>
  </si>
  <si>
    <t>Jornadas de prevención de las peores formas de trabajo infantil con niños 6 a 12 años</t>
  </si>
  <si>
    <t>Jornadas  prevención de embarazo a temprana edad (pre adolescentes)</t>
  </si>
  <si>
    <t>Mesas de trabajo con actores con enfoque diferencial (indígenas, afro, victimas del conflicto armado, migrantes,personas con discapacidad entre otros) con niños 6 a 12 años para identificar problematicas para garantia de derechos</t>
  </si>
  <si>
    <t>Jornadas prevencion de derechos con (indígenas, afro, victimas del conflicto armado, migrantes,personas con discapacidad entre otros</t>
  </si>
  <si>
    <t>Formulacion de estrategias para garantidad de derechos en infancia</t>
  </si>
  <si>
    <t>Jornada de Prevención del maltrato contra los adolescentes.</t>
  </si>
  <si>
    <t xml:space="preserve">Jornadas de prevención del consumo de sustancias psicoactivas con adolescentes </t>
  </si>
  <si>
    <t xml:space="preserve">Jornadas de prevención de la utilización de  adolescentes para la comisión de delitos. </t>
  </si>
  <si>
    <t>Jornadas de prevención de la explotación sexual comercial de niñas, niños y adolescentes.</t>
  </si>
  <si>
    <t xml:space="preserve">Jornadas Prevención suicidio </t>
  </si>
  <si>
    <t xml:space="preserve">Jornadas de prevención de riesgo de vulneraciones de  habitabilidad en calle  </t>
  </si>
  <si>
    <t>Jornadas de promoción de la convivencia y formas alternativas de resolución de conflictos   de NNA</t>
  </si>
  <si>
    <t xml:space="preserve">Jornada comunitaria de prácticas y justicia restaurativa </t>
  </si>
  <si>
    <t>Formulación propuesta  para garantía de derechos para la adolescencia</t>
  </si>
  <si>
    <t xml:space="preserve">Formulacion proyecto de Reactivación de la casa de juventud </t>
  </si>
  <si>
    <t xml:space="preserve">Diseño piezas graficas de mecanismos de participación juvenil </t>
  </si>
  <si>
    <t>Capacitaciones de elecciones del CMJ</t>
  </si>
  <si>
    <t>Entrega de cartillas Estatuto de ciudadania juvenil</t>
  </si>
  <si>
    <t xml:space="preserve">Jornada de ocupación del tiempo libre para jóvenes desde la casa de la juventud y en los sectores de la ciudad </t>
  </si>
  <si>
    <t>Jornadas de prevención de consumo de SPA</t>
  </si>
  <si>
    <t>Fomular documento estrategias para desarrollo de acciones dirigidas a juventud</t>
  </si>
  <si>
    <t xml:space="preserve">Jornadas de prevención suicidio </t>
  </si>
  <si>
    <t xml:space="preserve">Formular Estrategia de Reactivación de la casa de mujer </t>
  </si>
  <si>
    <t xml:space="preserve">Realizar Diagnostico social situacional de la mujer en Armenia como insumo para formulación de política publica </t>
  </si>
  <si>
    <t xml:space="preserve">Promover Campaña de comunicación no sexista </t>
  </si>
  <si>
    <t xml:space="preserve">Mesas de trabajo para articular oferta para mujeres </t>
  </si>
  <si>
    <t xml:space="preserve">Promover Reuniones de Articulación con entidades o dependencias para fortalecer inclusión ocupacional y laboral de las mujeres </t>
  </si>
  <si>
    <t xml:space="preserve">Es Pa´ la equidad de género  </t>
  </si>
  <si>
    <t>Propuesta para conformar red de liderazgo de mujeres</t>
  </si>
  <si>
    <t xml:space="preserve">Visitas de acompañamiento a mujeres para direccionar a rutas de atencion </t>
  </si>
  <si>
    <t xml:space="preserve">Realizar Campañas de estrategia de prevención de violencia de género </t>
  </si>
  <si>
    <t>Realizar Plan de trabajo para formulación de política públicas</t>
  </si>
  <si>
    <t xml:space="preserve">Reuniones de socialización ruta de atención en comunas vulnerables </t>
  </si>
  <si>
    <t xml:space="preserve">Talleres de fortalecimiento a madres comunitarias, Fami y sustitutas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</si>
  <si>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Actividades de acompañamiento y apoyo para madres comunitarias, fami, sustitutas, agentes educativas y madres tutoras </t>
  </si>
  <si>
    <t>Formular propuesta deestrategias para garantia de derechos de la mujer</t>
  </si>
  <si>
    <t>Jornada para implementación de la estrategia decreto 410 de 2013</t>
  </si>
  <si>
    <t>Campaña de prevención de Discriminación y exclusión a la población diversa</t>
  </si>
  <si>
    <t>Capacitar a la comunidad educativa (docente) sobre enfoque diferencial</t>
  </si>
  <si>
    <t>Implementar campaña de sensibilización con las familias de las personas LGBTI para reducir la discriminación, la estigmatización, la exclusión y prevenir el suicidio de jóvenes LGBTI.</t>
  </si>
  <si>
    <t>socializar la oferta institucional de la administracion municipal a las personas OSIGD</t>
  </si>
  <si>
    <t>Realizar campaña para la reducción de estereotipos de género y la erradicación de la intolerancia institucional a las violencias contra las mujeres LGBTI.</t>
  </si>
  <si>
    <t>Campaña de cultura ciudadana desde la inclusión de los sectores OSIDG</t>
  </si>
  <si>
    <t>mesas de trabajo para  empoderamiento de sectores OSIGD  con enfoque diferencial</t>
  </si>
  <si>
    <t xml:space="preserve">Inventario de organizaciones y lideres OSIDG como insumo para conformacion de red </t>
  </si>
  <si>
    <t>Exaltación de ACTIVISTAS OSIGD del Municipio de Armenia</t>
  </si>
  <si>
    <t>Gestionar ante el gobierno Nacional nuevos cupos del subsidio Colombia Mayor acordes a la necesidad de la población.</t>
  </si>
  <si>
    <t>Jornadas virtuales para fortalecer los grupos de adulto mayor, asociaciones de pensionados y jubilados y otros grupos organizados de adultos mayores de Armenia.</t>
  </si>
  <si>
    <t xml:space="preserve">Capacitacion al cabildo del adulto mayor </t>
  </si>
  <si>
    <t>Realizar encuentro intergeneracional en el Municipio de Armenia (virtual)</t>
  </si>
  <si>
    <t xml:space="preserve">Jornadas de promoción y defensa de los derechos de las personas mayores , conforme a las necesidades de atención que presente esta población. </t>
  </si>
  <si>
    <t xml:space="preserve">Formular Estrategia de promoción de Derechos de las personas mayores </t>
  </si>
  <si>
    <t xml:space="preserve">Propuesta de creacion de red adultos mayores </t>
  </si>
  <si>
    <t>Gestion de pagos de colombia mayor</t>
  </si>
  <si>
    <t>Realizar trámites para generar el contacto con adultos mayores beneficiarios del programa Colombia Mayor (llamadas, visitas , respuesta a solicitudes )</t>
  </si>
  <si>
    <t xml:space="preserve">Tramite de novedades programa Colombia Mayor </t>
  </si>
  <si>
    <t>Visitas a adultos mayores vulnerables</t>
  </si>
  <si>
    <t xml:space="preserve">Exaltación de lideres adultos mayores </t>
  </si>
  <si>
    <t xml:space="preserve">Acompañamiento adultos mayores de centreos vida </t>
  </si>
  <si>
    <t>Reuniones de Activación de ruta de atención integral</t>
  </si>
  <si>
    <t xml:space="preserve">Accion restaurativa de personas en situación de calle en beneficio de la convivencia ciudadana </t>
  </si>
  <si>
    <t xml:space="preserve">formulacion de Estrategia de comunicación de la política publica </t>
  </si>
  <si>
    <t xml:space="preserve">jornadas de prevención de la habitanza en calle en Armenia </t>
  </si>
  <si>
    <t xml:space="preserve">jornadas Estrategia de responsabilidad social </t>
  </si>
  <si>
    <t xml:space="preserve">Formulacion de Proceso de Ampliación de oportunidades para la inclusión social </t>
  </si>
  <si>
    <t xml:space="preserve">Actualizar Identificación y fortalecimiento de actores </t>
  </si>
  <si>
    <t xml:space="preserve">Campañas de inclusión y fortalecimiento familiar  </t>
  </si>
  <si>
    <t xml:space="preserve">Jornadas interinstitucionales e intersectoriales que respondan con efectividad a las particularidades y necesidades de la población con discapacidad , la de sus familias o cuidadores  con enfoque diferencial </t>
  </si>
  <si>
    <t xml:space="preserve">Apoyo a proyecto productivo de organizaciones que trabajan con personas con discapacidad </t>
  </si>
  <si>
    <t xml:space="preserve">Es Pa' las Personas con Discapacidad </t>
  </si>
  <si>
    <t>Implementar acciones afirmativas virtuales , tanto e el área urbana y rural , que permitan la inclusión de las personas , a partir de ajustes razonables , para evitar toda clase de discriminación y asegurar su participación , buscando el pleno reconocimiento de sus derechos y el efectivo ejercicio de su capacidad legal</t>
  </si>
  <si>
    <t xml:space="preserve">Acompañamiento a familias a ruta de atención en elaboracion del duelo </t>
  </si>
  <si>
    <t>Acompañamiento y atencion por pandemia covid 19</t>
  </si>
  <si>
    <t xml:space="preserve">Propuesta de perfiles de proyectos </t>
  </si>
  <si>
    <t xml:space="preserve">Visitas domiciliarias a familias vulnerables </t>
  </si>
  <si>
    <t>Gestionar la presenrtación del Proyecto de Acuerdo para la concesión de facultades reglamentarias del Acuerdo 148 de 2019.</t>
  </si>
  <si>
    <t xml:space="preserve">Gestionar la consolidación de información de las Unidades de Propiedad Horizontal legalmente constituidas para la posterior formulación de capacitaciones dentro del componente de participación ciudadana. </t>
  </si>
  <si>
    <t>Atencion y asesoria en acompañamiento al programa de ingreso solidario</t>
  </si>
  <si>
    <t>Número de mesas de trabajo con enlaces población vulnerable para identificación y difusión de rutas de atención.</t>
  </si>
  <si>
    <t xml:space="preserve">Formulación Propuesta estrategia Impulsa2. </t>
  </si>
  <si>
    <t>Número de eventos virtuales para difusión de oferta institucional. (impulsad2)</t>
  </si>
  <si>
    <t>Número de publicaciones en medios para promover la corresponsablidad y participación ciudadana.</t>
  </si>
  <si>
    <t>Número de estrategias de intervención en grupos  vulnerables implementadas.</t>
  </si>
  <si>
    <t>Es Pa´ participar - cooperación ciudadana activa y social</t>
  </si>
  <si>
    <t>SECRETARÍA O  ENTIDAD RESPONSABLE:  1. SECRETARIA DE DESARROLLO SOCIAL</t>
  </si>
  <si>
    <t>JOSÉ MANUIEL RÍOS MORAES</t>
  </si>
  <si>
    <t xml:space="preserve">ALCALDE </t>
  </si>
  <si>
    <t xml:space="preserve">Gestionar apoyo con servicios exequiales para poblacion vulnerable </t>
  </si>
  <si>
    <t xml:space="preserve">Articular acciones para la garantía de derechos de la primera infancia en el marco de las Politicas Publicas vigentes </t>
  </si>
  <si>
    <t xml:space="preserve">Articular acciones para la garantía de derechos de la  infancia en el marco de las Politicas Publicas vigentes </t>
  </si>
  <si>
    <t xml:space="preserve">Articular acciones para la garantía de derechos de la adolescencia en el marco de las Politicas Públicas vigentes </t>
  </si>
  <si>
    <t xml:space="preserve">Fortalecer rutas de atención de problematicas sociales en Armenia </t>
  </si>
  <si>
    <t xml:space="preserve">Gestionar la ejecución de los recursos de presupuesto participativo acorde a la normatividad vigente </t>
  </si>
  <si>
    <t xml:space="preserve">Articular acciones para la garantía de derechos de los jovenes a traves de la Politica Publica de Juventud </t>
  </si>
  <si>
    <t xml:space="preserve">Articular acciones para la garantía de derechos desde la equidad e igualdad de género en Armenia </t>
  </si>
  <si>
    <t>Articular acciones para la garantía de derechos de las personas con orientacion sexual e identidad de género diversa en el Municipio de Armenia</t>
  </si>
  <si>
    <t xml:space="preserve">Articular acciones para la garantía de derechos de los adultos mayores a traves de la implementación de la Politica Publica de Envejecimiento y vejez en el Municipio de Armenia </t>
  </si>
  <si>
    <t xml:space="preserve">Articular acciones para la garantía de derechos de los adultos mayores mas vulnerables a traves de los CBA y CV del Municipio de Armenia </t>
  </si>
  <si>
    <t xml:space="preserve">Articular acciones para la garantía de derechos de los habitantes  en situación de calle a traves de la politica publica de Habitantes de calle de Armenia </t>
  </si>
  <si>
    <t xml:space="preserve">Articular acciones para la garantía de derechos de las personas con discapcidad a traves de la Politica pública de Discapacidad </t>
  </si>
  <si>
    <t>Articular acciones para Fortalecer el apoyo y acompañamiento Institucional para mejorar la gestión de los Ediles de las JAL.</t>
  </si>
  <si>
    <t>Gestionar la ejecución de los programas sociales en beneficio de los grupos poblacionales de Armenia</t>
  </si>
  <si>
    <t>Fortalecer mecanismo de articulacion de la oferta institucional para atención a poblacion vulnerable</t>
  </si>
  <si>
    <t xml:space="preserve">Articular acciones para Fomentar la organización y participación ciudadana en Armenia </t>
  </si>
  <si>
    <t>Propios - Rendimientos Fros Propios - SGP - Fendimientos Fros SGP</t>
  </si>
  <si>
    <t>RECURSOS BALANCE MUNICIPAL</t>
  </si>
  <si>
    <t>RECURSOS BALANCE DEPTAL</t>
  </si>
  <si>
    <t>Decreto 680 26 de dic 2019</t>
  </si>
  <si>
    <t>ADICION 2016-2019</t>
  </si>
  <si>
    <t>disponible</t>
  </si>
  <si>
    <t>aseseoria</t>
  </si>
  <si>
    <t>victimas</t>
  </si>
  <si>
    <t>suma</t>
  </si>
  <si>
    <t>resta</t>
  </si>
  <si>
    <t>bolsa</t>
  </si>
  <si>
    <t>109.01.8.13.14.08.046.001.001.0654-'109.01.8.13.14.08.046.001.020.0654-'109.01.8.13.14.08.046.001.021.0654 -'109.01.8.13.14.08.046.001.034.0654</t>
  </si>
  <si>
    <t>Propios - Rendimientos Fros Propios - SGP - rendimientos Fros SGP</t>
  </si>
  <si>
    <t>109.01.8.13.14.08.046.001.001.0655-'109.01.8.13.14.08.046.001.020.0655-'109.01.8.13.14.08.046.001.021.0655-'109.01.8.13.14.08.046.001.034.0655</t>
  </si>
  <si>
    <t>109.01.8.13.14.08.046.001.001.0656-'109.01.8.13.14.08.046.001.020.0656-'109.01.8.13.14.08.046.001.021.0656-'109.01.8.13.14.08.046.001.034.0656</t>
  </si>
  <si>
    <t>109.01.8.13.14.08.048.001.001.0658-'109.01.8.13.14.08.048.001.020.0658-'109.01.8.13.14.08.048.001.021.0658-'109.01.8.13.14.08.048.001.033.0658-'109.01.8.13.14.08.048.001.034.0658</t>
  </si>
  <si>
    <t>109.01.8.13.14.08.049.001.001.0659-'109.01.8.13.14.08.049.001.020.0659-'109.01.8.13.14.08.049.001.021.0659-'109.01.8.13.14.08.049.001.033.0659-'109.01.8.13.14.08.049.001.034.0659</t>
  </si>
  <si>
    <t>Propios - Rendimientos Fros Propios - SGP - Fendimientos Fros SGP-'ULTIMA DOCEAVA SGP-PROPOSITO GENERAL</t>
  </si>
  <si>
    <t>109.01.8.13.14.08.049.001.001.0660-'109.01.8.13.14.08.049.001.020.0660-'109.01.8.13.14.08.049.001.033.0660-'109.01.8.13.14.08.049.001.034.0660</t>
  </si>
  <si>
    <t>109.01.8.13.14.08.053.001.001.0666-'109.01.8.13.14.08.053.001.020.0666-'109.01.8.13.14.08.053.001.021.0666-'109.01.8.13.14.08.053.001.034.0666</t>
  </si>
  <si>
    <t>109.01.8.13.14.08.053.001.007.0667 -'109.01.8.13.14.08.053.001.051-'109.01.8.13.14.08.053.001.589.0667</t>
  </si>
  <si>
    <t>Estampilla para el bienestar del adulto mayor NIVEL MUNICIPAL - Estampilla para el bienestar del adulto mayor NIVEL DEPARTAMENTAL -'REC.BCE ESTAMPILLA DEPARTAMENTAL</t>
  </si>
  <si>
    <t>109.01.8.13.14.08.052.001.001.0665-'109.01.8.13.14.08.052.001.020.0665-'109.01.8.13.14.08.052.001.021.0665-'109.01.8.13.14.08.052.001.033.0665-'109.01.8.13.14.08.052.001.034.0665</t>
  </si>
  <si>
    <t>109.01.8.13.14.08.055.001.001.0670-'109.01.8.13.14.08.055.001.020.0670-'109.01.8.13.14.08.055.001.033.0670'-109.01.8.13.14.08.055.001.034.0670</t>
  </si>
  <si>
    <t>Propios - Rendimientos Fros Propios - SGP - 'ULTIMA DOCEAVA SGP-PROPOSITO GENERAL</t>
  </si>
  <si>
    <t>109.01.8.13.14.08.054.001.001.0668-'109.01.8.13.14.08.054.001.020.0668-'109.01.8.13.14.08.054.001.021.0668-'109.01.8.13.14.08.054.001.033.0668-'109.01.8.13.14.08.054.001.034.0668</t>
  </si>
  <si>
    <t>109.01.8.13.14.08.054.001.001.0669-'109.01.8.13.14.08.054.001.020.0669</t>
  </si>
  <si>
    <t xml:space="preserve">Propios - Rendimientos Fros Propios - </t>
  </si>
  <si>
    <t>109.01.8.13.14.08.056.001.001.0671-'109.01.8.13.14.08.056.001.020.0671-'109.01.8.13.14.08.056.001.021.0671-'109.01.8.13.14.08.056.001.033.0671-'109.01.8.13.14.08.056.001.034.0671</t>
  </si>
  <si>
    <t>Propios - Rendimientos Fros Propios - SGP - Fendimientos Fros SGP- 'ULTIMA DOCEAVA SGP-PROPOSITO GENERAL</t>
  </si>
  <si>
    <t>109.01.8.13.14.08.056.001.001.0672-'109.01.8.13.14.08.056.001.020.0672-'109.01.8.13.14.08.056.001.021.0672-'109.01.8.13.14.08.056.001.034.0672</t>
  </si>
  <si>
    <t>109.01.8.13.14.08.056.001.001.0673-'109.01.8.13.14.08.056.001.210.0673</t>
  </si>
  <si>
    <t>Propios -'RECURSOS DEL BALANCE PROPIOS</t>
  </si>
  <si>
    <t>MARY LUZ OSPINA GARCIA</t>
  </si>
  <si>
    <t>DISPONIBLE</t>
  </si>
  <si>
    <r>
      <t xml:space="preserve">Número de mesas de trabajo para articulación institucional realizadas. </t>
    </r>
    <r>
      <rPr>
        <b/>
        <sz val="12"/>
        <color indexed="63"/>
        <rFont val="Arial"/>
        <family val="2"/>
      </rPr>
      <t xml:space="preserve"> (Implementación OBSCI)</t>
    </r>
  </si>
  <si>
    <t xml:space="preserve">menos 20% del apropiado inicial </t>
  </si>
  <si>
    <t>est dept</t>
  </si>
  <si>
    <t>109.01.8.15.14.41.019.019.034.1159</t>
  </si>
  <si>
    <t>109.01.8.15.14.41.018.018.034.1158</t>
  </si>
  <si>
    <t xml:space="preserve"> SGP </t>
  </si>
  <si>
    <t>Mesas de trabajo con actores con enfoque diferencial (indígenas, afro, victimas del conflicto armado, migrantes,personas con discapacidad entre otros,) con niños 6 a 12 años para identificar problematicas para garantia de derechos</t>
  </si>
  <si>
    <t>Capacitar a la comunidad educativa (docente) en prevencion de la discriminacion a sectores sociales LGBTI y de personas con orientaciones sexuales e identidades de genero diversas.</t>
  </si>
  <si>
    <t xml:space="preserve">Talleres de cultura ciudadana desde la inclusión de los sectores OSIDG </t>
  </si>
  <si>
    <t xml:space="preserve"> Acompañamiento y seguimiento a los CBA </t>
  </si>
  <si>
    <t xml:space="preserve"> mesas de trabajo con enlaces población vulnerable para identificación </t>
  </si>
  <si>
    <t xml:space="preserve"> estrategias de intervención en grupos  vulnerables implementadas.</t>
  </si>
  <si>
    <r>
      <rPr>
        <sz val="10"/>
        <rFont val="Arial"/>
        <family val="2"/>
      </rPr>
      <t>Talleres con madres gestantes y lactantes adolescentes a cerca de protección de niños y niñas</t>
    </r>
  </si>
  <si>
    <r>
      <rPr>
        <sz val="10"/>
        <rFont val="Arial"/>
        <family val="2"/>
      </rPr>
      <t xml:space="preserve">Jornadas  de prevención de violencia intrafamiliar, sexual y de género contra de niños de 0 a 5 años </t>
    </r>
  </si>
  <si>
    <r>
      <rPr>
        <sz val="10"/>
        <rFont val="Arial"/>
        <family val="2"/>
      </rPr>
      <t xml:space="preserve">Talleres de promoción de derechos para la garantía de derechos de niñas de 0 a 5 años  con enfoque diferencial (NNA situación de discapacidad, victimas del conflicto entre otros, en situación de emergencia Covid-19) </t>
    </r>
  </si>
  <si>
    <r>
      <rPr>
        <sz val="10"/>
        <rFont val="Arial"/>
        <family val="2"/>
      </rPr>
      <t xml:space="preserve">Visitas domiciliarias  para la garantía de derechos de niñas de 6 a 12 años  con enfoque diferencial (NNA situación de discapacidad, victimas del conflicto entre otros) </t>
    </r>
  </si>
  <si>
    <r>
      <rPr>
        <sz val="10"/>
        <rFont val="Arial"/>
        <family val="2"/>
      </rPr>
      <t>Campaña de prevención de las peores formas de trabajo infantil con niños 6 a 12 años</t>
    </r>
  </si>
  <si>
    <r>
      <t xml:space="preserve">Jornadas prevencion de derechos con (indígenas, afro, victimas del conflicto armado, migrantes,personas con discapacidad entre otros </t>
    </r>
    <r>
      <rPr>
        <sz val="10"/>
        <rFont val="Arial"/>
        <family val="2"/>
      </rPr>
      <t>en temas de violencia intrafamiliar )</t>
    </r>
  </si>
  <si>
    <r>
      <t xml:space="preserve">Formulacion de estrategias para garantidad de derechos en infancia </t>
    </r>
    <r>
      <rPr>
        <sz val="10"/>
        <rFont val="Arial"/>
        <family val="2"/>
      </rPr>
      <t>en marco de la actualización de la política publica de NNA.</t>
    </r>
  </si>
  <si>
    <r>
      <t>Jornada de Prevención del maltrato contra los adolescentes.</t>
    </r>
    <r>
      <rPr>
        <sz val="10"/>
        <rFont val="Arial"/>
        <family val="2"/>
      </rPr>
      <t xml:space="preserve"> ( peores formas de trabajo infantil y protección de joven trabajador )</t>
    </r>
  </si>
  <si>
    <r>
      <rPr>
        <sz val="10"/>
        <rFont val="Arial"/>
        <family val="2"/>
      </rPr>
      <t>Talleres de prevención de la explotación sexual comercial de niñas, niños y adolescentes.</t>
    </r>
  </si>
  <si>
    <r>
      <t xml:space="preserve">Jornadas </t>
    </r>
    <r>
      <rPr>
        <sz val="10"/>
        <rFont val="Arial"/>
        <family val="2"/>
      </rPr>
      <t>en actividad ludico - recreativas en garantias de poblaciones vulnerables ( en condiciones de   habitabilidad en calle  )</t>
    </r>
  </si>
  <si>
    <r>
      <t xml:space="preserve">Jornadas de promoción de la convivencia y formas alternativas de resolución de conflictos   de NNA </t>
    </r>
    <r>
      <rPr>
        <sz val="10"/>
        <rFont val="Arial"/>
        <family val="2"/>
      </rPr>
      <t>en prevención del acoso escolar</t>
    </r>
  </si>
  <si>
    <r>
      <t xml:space="preserve">Jornada </t>
    </r>
    <r>
      <rPr>
        <sz val="10"/>
        <rFont val="Arial"/>
        <family val="2"/>
      </rPr>
      <t>de prevención, atención y orientación a adolescentes en riesgo de vinculación a grupos armados ( prácticas y justicia restaurativa )</t>
    </r>
  </si>
  <si>
    <r>
      <t xml:space="preserve">Formulación propuesta para garantía de derechos para la adolescencia </t>
    </r>
    <r>
      <rPr>
        <sz val="10"/>
        <rFont val="Arial"/>
        <family val="2"/>
      </rPr>
      <t>estableciendo una estrategia de abordaje en prevención y atención acorde al marco de la condición de la emergencia en NNA</t>
    </r>
  </si>
  <si>
    <r>
      <t xml:space="preserve">Apoyo SRPA </t>
    </r>
    <r>
      <rPr>
        <sz val="10"/>
        <rFont val="Arial"/>
        <family val="2"/>
      </rPr>
      <t>( actividades de prevención, atención de derechos de los adolescentes vinculados al proceso de SRPA )</t>
    </r>
  </si>
  <si>
    <r>
      <t xml:space="preserve">Apoyo gestión de plan de acción de la Plataforma de juventud </t>
    </r>
    <r>
      <rPr>
        <sz val="10"/>
        <rFont val="Arial"/>
        <family val="2"/>
      </rPr>
      <t>( acompañamiento )</t>
    </r>
  </si>
  <si>
    <r>
      <rPr>
        <sz val="10"/>
        <rFont val="Arial"/>
        <family val="2"/>
      </rPr>
      <t>Promoción de ejercicios de ciudadania ( Exaltación de liderazgo juvenil y foro liderazgo juvenil )</t>
    </r>
  </si>
  <si>
    <r>
      <t xml:space="preserve">Actividades  de inclusión juvenil con enfoque diferencial ( LGBTI, equidad de genero, victimas, rural ) </t>
    </r>
    <r>
      <rPr>
        <sz val="10"/>
        <rFont val="Arial"/>
        <family val="2"/>
      </rPr>
      <t xml:space="preserve"> Espacio de encuentro intergeneracional con familias de los jovenes.</t>
    </r>
  </si>
  <si>
    <r>
      <t xml:space="preserve">Capacitación para formulación de proyectos </t>
    </r>
    <r>
      <rPr>
        <sz val="10"/>
        <rFont val="Arial"/>
        <family val="2"/>
      </rPr>
      <t>( a organizaciones juveniles en liderazgo emprenderismo )</t>
    </r>
  </si>
  <si>
    <r>
      <t xml:space="preserve">Jornada de ocupación del tiempo libre </t>
    </r>
    <r>
      <rPr>
        <sz val="10"/>
        <rFont val="Arial"/>
        <family val="2"/>
      </rPr>
      <t xml:space="preserve">a traves de actividades deportivas para jóvenes desde la casa de la juventud y en los sectores de la ciudad </t>
    </r>
  </si>
  <si>
    <r>
      <rPr>
        <sz val="10"/>
        <rFont val="Arial"/>
        <family val="2"/>
      </rPr>
      <t xml:space="preserve">Gestionar estrategias para el desarrollo de las acciones dirigidas a juventud en el marco de las condiciones que define la emergencia del Covid-19 </t>
    </r>
  </si>
  <si>
    <r>
      <t xml:space="preserve">Formular Estrategia de Reactivación de la casa de mujer </t>
    </r>
    <r>
      <rPr>
        <sz val="10"/>
        <rFont val="Arial"/>
        <family val="2"/>
      </rPr>
      <t>( fortalecimiento )</t>
    </r>
  </si>
  <si>
    <r>
      <t xml:space="preserve">Realizar </t>
    </r>
    <r>
      <rPr>
        <sz val="10"/>
        <rFont val="Arial"/>
        <family val="2"/>
      </rPr>
      <t xml:space="preserve">estructura de propuesta del diagnostico social situacional de la mujer en Armenia como insumo para formulación de política publica </t>
    </r>
  </si>
  <si>
    <r>
      <rPr>
        <sz val="10"/>
        <rFont val="Arial"/>
        <family val="2"/>
      </rPr>
      <t xml:space="preserve">Taller de promoción de la participacion de la mujer  (conformar red de liderazgo de mujeres, exaltacion de lideresas de municipio de armenia </t>
    </r>
  </si>
  <si>
    <r>
      <t xml:space="preserve">Fortalecer el consejo comunitario de mujeres - </t>
    </r>
    <r>
      <rPr>
        <sz val="10"/>
        <rFont val="Arial"/>
        <family val="2"/>
      </rPr>
      <t xml:space="preserve">gestiones para garantizar la operatividad del consejo comunitario de mujeres </t>
    </r>
  </si>
  <si>
    <r>
      <t xml:space="preserve">Promover Campaña de comunicación no sexista </t>
    </r>
    <r>
      <rPr>
        <sz val="10"/>
        <rFont val="Arial"/>
        <family val="2"/>
      </rPr>
      <t xml:space="preserve">( trata de personas ) </t>
    </r>
  </si>
  <si>
    <r>
      <t xml:space="preserve">Mesas de trabajo para articular oferta para mujeres </t>
    </r>
    <r>
      <rPr>
        <sz val="10"/>
        <rFont val="Arial"/>
        <family val="2"/>
      </rPr>
      <t>( Documento base politica publica de equidad de genero )</t>
    </r>
  </si>
  <si>
    <r>
      <rPr>
        <sz val="10"/>
        <rFont val="Arial"/>
        <family val="2"/>
      </rPr>
      <t>Talleres de prevención de violencia de género (ley 1257/2008)</t>
    </r>
  </si>
  <si>
    <r>
      <rPr>
        <sz val="10"/>
        <rFont val="Arial"/>
        <family val="2"/>
      </rPr>
      <t>Realizar diagnostico para formulación de política públicas</t>
    </r>
  </si>
  <si>
    <r>
      <t xml:space="preserve">Reuniones de socialización de ruta de atención en comunas vulnerables </t>
    </r>
    <r>
      <rPr>
        <sz val="10"/>
        <rFont val="Arial"/>
        <family val="2"/>
      </rPr>
      <t>( mujeres con enfoque diferencial ) para fortalecer la participación de la mujer</t>
    </r>
  </si>
  <si>
    <r>
      <rPr>
        <sz val="10"/>
        <rFont val="Arial"/>
        <family val="2"/>
      </rPr>
      <t>Talleres para garantia de derechos de la mujer en promoción de la no violencia intra familiar.</t>
    </r>
  </si>
  <si>
    <r>
      <t xml:space="preserve">Capacitar permanente a los(as/es) servidores públicos de la administración municipal, para atender de manera diferencial y con enfoque de género a las personas de esta población. </t>
    </r>
    <r>
      <rPr>
        <sz val="10"/>
        <rFont val="Arial"/>
        <family val="2"/>
      </rPr>
      <t>Para socializar las problematicas identificadas y validar la oferta institucional dirigidad a la población sexualmente diversa.</t>
    </r>
  </si>
  <si>
    <r>
      <t xml:space="preserve">socializar la oferta institucional de la administracion municipal a las personas OSIGD </t>
    </r>
    <r>
      <rPr>
        <sz val="10"/>
        <rFont val="Arial"/>
        <family val="2"/>
      </rPr>
      <t>( como aporte para la formulación de la politica publica dirigidos a personas con orientación sexual e identidad de genero diversa. )</t>
    </r>
  </si>
  <si>
    <r>
      <t xml:space="preserve">mesas de trabajo para  empoderamiento de sectores OSIGD  con enfoque diferencial </t>
    </r>
    <r>
      <rPr>
        <sz val="10"/>
        <rFont val="Arial"/>
        <family val="2"/>
      </rPr>
      <t xml:space="preserve">para el diagnostico de avance de la politica publica </t>
    </r>
  </si>
  <si>
    <r>
      <t xml:space="preserve">Diagnóstico social situacional de personas OSIGD  en Armenia como insumo para formulación de política publica </t>
    </r>
    <r>
      <rPr>
        <sz val="10"/>
        <rFont val="Arial"/>
        <family val="2"/>
      </rPr>
      <t>( Elaboración de estructura de propuesta política publica )</t>
    </r>
  </si>
  <si>
    <r>
      <t>Inventario de organizaciones y lideres OSIDG como insumo para conformacion de red</t>
    </r>
    <r>
      <rPr>
        <sz val="10"/>
        <rFont val="Arial"/>
        <family val="2"/>
      </rPr>
      <t xml:space="preserve"> ( presentar informe de las acciones que organizan dichas organizaciones ) </t>
    </r>
  </si>
  <si>
    <r>
      <t>Reuniones Consejo de Atencion Integral al adulto Mayor</t>
    </r>
    <r>
      <rPr>
        <sz val="10"/>
        <rFont val="Arial"/>
        <family val="2"/>
      </rPr>
      <t xml:space="preserve"> ( Apoyar la asistencia tecnica y el plan de acción </t>
    </r>
  </si>
  <si>
    <r>
      <t xml:space="preserve">Implementar acciones  </t>
    </r>
    <r>
      <rPr>
        <sz val="10"/>
        <rFont val="Arial"/>
        <family val="2"/>
      </rPr>
      <t>Y TALLERES virtuales , tanto e el área urbana y rural , que permitan la inclusión de las personas , a partir de ajustes razonables , para evitar toda clase de discriminación y asegurar su participación , buscando el pleno reconocimiento de sus derechos y el efectivo ejercicio de su capacidad legal</t>
    </r>
  </si>
  <si>
    <r>
      <rPr>
        <sz val="10"/>
        <rFont val="Arial"/>
        <family val="2"/>
      </rPr>
      <t xml:space="preserve">CAPACITACIONES Y TALLERES interinstitucionales e intersectoriales que respondan con efectividad a las particularidades y necesidades de la población con discapacidad , la de sus familias o cuidadores  con enfoque diferencial </t>
    </r>
  </si>
  <si>
    <r>
      <rPr>
        <sz val="10"/>
        <rFont val="Arial"/>
        <family val="2"/>
      </rPr>
      <t xml:space="preserve">TALLERES DE Orientación y asesoría a cuidadores a traves de ruta de atención </t>
    </r>
  </si>
  <si>
    <r>
      <t xml:space="preserve"> caracterizacion </t>
    </r>
    <r>
      <rPr>
        <sz val="11"/>
        <rFont val="Calibri"/>
        <family val="2"/>
      </rPr>
      <t xml:space="preserve">de poblacion vulnerable en las comunas </t>
    </r>
  </si>
  <si>
    <r>
      <t xml:space="preserve"> mesas de trabajo para articulación institucional realizadas. </t>
    </r>
    <r>
      <rPr>
        <b/>
        <sz val="18"/>
        <rFont val="Arial"/>
        <family val="2"/>
      </rPr>
      <t xml:space="preserve"> </t>
    </r>
    <r>
      <rPr>
        <b/>
        <sz val="8"/>
        <rFont val="Arial"/>
        <family val="2"/>
      </rPr>
      <t>(Implementación OBSCI)</t>
    </r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</si>
</sst>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\ #,##0"/>
    <numFmt numFmtId="183" formatCode="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b/>
      <sz val="12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name val="Calibri"/>
      <family val="2"/>
    </font>
    <font>
      <b/>
      <sz val="18"/>
      <name val="Arial"/>
      <family val="2"/>
    </font>
    <font>
      <b/>
      <sz val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sz val="12"/>
      <color rgb="FF171717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522B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medium">
        <color rgb="FFECECEC"/>
      </left>
      <right style="medium">
        <color rgb="FFECECEC"/>
      </right>
      <top style="medium">
        <color rgb="FFECECEC"/>
      </top>
      <bottom style="medium">
        <color rgb="FFECECEC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rgb="FF000000"/>
      </left>
      <right style="medium"/>
      <top style="thin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4" fillId="22" borderId="5">
      <alignment horizontal="center" vertical="center" wrapText="1"/>
      <protection/>
    </xf>
    <xf numFmtId="0" fontId="45" fillId="23" borderId="6">
      <alignment horizontal="center" vertical="center" wrapText="1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0" fontId="10" fillId="24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25" borderId="7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1" fillId="16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7" fillId="0" borderId="10" applyNumberFormat="0" applyFill="0" applyAlignment="0" applyProtection="0"/>
    <xf numFmtId="0" fontId="14" fillId="0" borderId="11" applyNumberFormat="0" applyFill="0" applyAlignment="0" applyProtection="0"/>
  </cellStyleXfs>
  <cellXfs count="50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26" borderId="15" xfId="0" applyFont="1" applyFill="1" applyBorder="1" applyAlignment="1">
      <alignment horizontal="center" vertical="center" wrapText="1"/>
    </xf>
    <xf numFmtId="182" fontId="18" fillId="0" borderId="0" xfId="0" applyNumberFormat="1" applyFont="1" applyFill="1" applyBorder="1" applyAlignment="1">
      <alignment horizontal="right" vertical="center" wrapText="1"/>
    </xf>
    <xf numFmtId="182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82" fontId="0" fillId="0" borderId="0" xfId="0" applyNumberFormat="1" applyFont="1" applyAlignment="1">
      <alignment horizontal="right" vertical="center" wrapText="1"/>
    </xf>
    <xf numFmtId="0" fontId="18" fillId="27" borderId="16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8" fillId="28" borderId="20" xfId="0" applyFont="1" applyFill="1" applyBorder="1" applyAlignment="1">
      <alignment horizontal="center" vertical="center" wrapText="1"/>
    </xf>
    <xf numFmtId="182" fontId="18" fillId="28" borderId="20" xfId="0" applyNumberFormat="1" applyFont="1" applyFill="1" applyBorder="1" applyAlignment="1">
      <alignment horizontal="center" vertical="center" wrapText="1"/>
    </xf>
    <xf numFmtId="0" fontId="18" fillId="28" borderId="21" xfId="0" applyFont="1" applyFill="1" applyBorder="1" applyAlignment="1">
      <alignment horizontal="center" vertical="center" wrapText="1"/>
    </xf>
    <xf numFmtId="0" fontId="0" fillId="26" borderId="13" xfId="0" applyFont="1" applyFill="1" applyBorder="1" applyAlignment="1">
      <alignment horizontal="center" vertical="center" wrapText="1"/>
    </xf>
    <xf numFmtId="0" fontId="48" fillId="28" borderId="22" xfId="0" applyFont="1" applyFill="1" applyBorder="1" applyAlignment="1">
      <alignment horizontal="center" vertical="center" wrapText="1"/>
    </xf>
    <xf numFmtId="182" fontId="18" fillId="0" borderId="17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182" fontId="18" fillId="0" borderId="18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8" fillId="27" borderId="28" xfId="0" applyFont="1" applyFill="1" applyBorder="1" applyAlignment="1">
      <alignment horizontal="center" vertical="center" wrapText="1"/>
    </xf>
    <xf numFmtId="0" fontId="18" fillId="28" borderId="29" xfId="0" applyFont="1" applyFill="1" applyBorder="1" applyAlignment="1">
      <alignment horizontal="center" vertical="center" wrapText="1"/>
    </xf>
    <xf numFmtId="0" fontId="48" fillId="28" borderId="30" xfId="0" applyFont="1" applyFill="1" applyBorder="1" applyAlignment="1">
      <alignment horizontal="center" vertical="center" wrapText="1"/>
    </xf>
    <xf numFmtId="0" fontId="49" fillId="29" borderId="31" xfId="0" applyFont="1" applyFill="1" applyBorder="1" applyAlignment="1">
      <alignment horizontal="left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justify" vertical="center" wrapText="1"/>
    </xf>
    <xf numFmtId="9" fontId="50" fillId="0" borderId="17" xfId="0" applyNumberFormat="1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7" xfId="49" applyFont="1" applyFill="1" applyBorder="1">
      <alignment horizontal="center" vertical="center" wrapText="1"/>
      <protection/>
    </xf>
    <xf numFmtId="0" fontId="50" fillId="0" borderId="18" xfId="0" applyFont="1" applyBorder="1" applyAlignment="1">
      <alignment horizontal="center" vertical="center" wrapText="1"/>
    </xf>
    <xf numFmtId="0" fontId="50" fillId="0" borderId="17" xfId="0" applyFont="1" applyBorder="1" applyAlignment="1">
      <alignment vertical="center" wrapText="1"/>
    </xf>
    <xf numFmtId="0" fontId="49" fillId="0" borderId="17" xfId="0" applyFont="1" applyBorder="1" applyAlignment="1">
      <alignment vertical="center" wrapText="1"/>
    </xf>
    <xf numFmtId="0" fontId="50" fillId="0" borderId="17" xfId="50" applyFont="1" applyFill="1" applyBorder="1" applyAlignment="1">
      <alignment vertical="center" wrapText="1"/>
      <protection/>
    </xf>
    <xf numFmtId="0" fontId="50" fillId="0" borderId="17" xfId="50" applyFont="1" applyFill="1" applyBorder="1">
      <alignment horizontal="center" vertical="center" wrapText="1"/>
      <protection/>
    </xf>
    <xf numFmtId="1" fontId="50" fillId="0" borderId="17" xfId="0" applyNumberFormat="1" applyFont="1" applyBorder="1" applyAlignment="1">
      <alignment horizontal="center" vertical="center" wrapText="1"/>
    </xf>
    <xf numFmtId="9" fontId="50" fillId="0" borderId="17" xfId="60" applyFont="1" applyFill="1" applyBorder="1" applyAlignment="1">
      <alignment horizontal="center" vertical="center" wrapText="1"/>
    </xf>
    <xf numFmtId="9" fontId="50" fillId="0" borderId="23" xfId="6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49" fillId="0" borderId="17" xfId="0" applyFont="1" applyBorder="1" applyAlignment="1">
      <alignment vertical="center" wrapText="1"/>
    </xf>
    <xf numFmtId="9" fontId="18" fillId="0" borderId="18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50" fillId="30" borderId="17" xfId="49" applyFont="1" applyFill="1" applyBorder="1">
      <alignment horizontal="center" vertical="center" wrapText="1"/>
      <protection/>
    </xf>
    <xf numFmtId="0" fontId="51" fillId="30" borderId="17" xfId="49" applyFont="1" applyFill="1" applyBorder="1">
      <alignment horizontal="center" vertical="center" wrapText="1"/>
      <protection/>
    </xf>
    <xf numFmtId="0" fontId="50" fillId="30" borderId="17" xfId="49" applyFont="1" applyFill="1" applyBorder="1" applyAlignment="1">
      <alignment horizontal="left" vertical="center" wrapText="1"/>
      <protection/>
    </xf>
    <xf numFmtId="0" fontId="51" fillId="30" borderId="17" xfId="49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8" fillId="30" borderId="0" xfId="0" applyFont="1" applyFill="1" applyAlignment="1">
      <alignment vertical="center"/>
    </xf>
    <xf numFmtId="0" fontId="0" fillId="30" borderId="0" xfId="0" applyFont="1" applyFill="1" applyAlignment="1">
      <alignment vertical="center"/>
    </xf>
    <xf numFmtId="0" fontId="18" fillId="30" borderId="0" xfId="0" applyFont="1" applyFill="1" applyAlignment="1">
      <alignment vertical="center"/>
    </xf>
    <xf numFmtId="0" fontId="51" fillId="30" borderId="17" xfId="49" applyFont="1" applyFill="1" applyBorder="1" applyAlignment="1">
      <alignment horizontal="center" vertical="center" wrapText="1"/>
      <protection/>
    </xf>
    <xf numFmtId="0" fontId="50" fillId="30" borderId="34" xfId="49" applyFont="1" applyFill="1" applyBorder="1" applyAlignment="1">
      <alignment horizontal="center" vertical="center" wrapText="1"/>
      <protection/>
    </xf>
    <xf numFmtId="0" fontId="50" fillId="30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8" borderId="35" xfId="0" applyFill="1" applyBorder="1" applyAlignment="1">
      <alignment horizontal="center" vertical="center" wrapText="1"/>
    </xf>
    <xf numFmtId="0" fontId="0" fillId="28" borderId="36" xfId="0" applyFill="1" applyBorder="1" applyAlignment="1">
      <alignment horizontal="center" vertical="center" wrapText="1"/>
    </xf>
    <xf numFmtId="0" fontId="0" fillId="28" borderId="37" xfId="0" applyFill="1" applyBorder="1" applyAlignment="1">
      <alignment horizontal="center" vertical="center" wrapText="1"/>
    </xf>
    <xf numFmtId="0" fontId="18" fillId="28" borderId="36" xfId="0" applyFont="1" applyFill="1" applyBorder="1" applyAlignment="1">
      <alignment horizontal="center" vertical="center" wrapText="1"/>
    </xf>
    <xf numFmtId="0" fontId="18" fillId="28" borderId="37" xfId="0" applyFont="1" applyFill="1" applyBorder="1" applyAlignment="1">
      <alignment horizontal="center" vertical="center" wrapText="1"/>
    </xf>
    <xf numFmtId="0" fontId="18" fillId="2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27" borderId="38" xfId="0" applyFont="1" applyFill="1" applyBorder="1" applyAlignment="1">
      <alignment horizontal="center" vertical="center" wrapText="1"/>
    </xf>
    <xf numFmtId="0" fontId="18" fillId="28" borderId="16" xfId="0" applyFont="1" applyFill="1" applyBorder="1" applyAlignment="1">
      <alignment horizontal="center" vertical="center" wrapText="1"/>
    </xf>
    <xf numFmtId="0" fontId="18" fillId="28" borderId="39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justify" vertical="center" wrapText="1"/>
    </xf>
    <xf numFmtId="9" fontId="50" fillId="0" borderId="17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justify" vertical="center" wrapText="1"/>
    </xf>
    <xf numFmtId="0" fontId="51" fillId="0" borderId="17" xfId="0" applyFont="1" applyFill="1" applyBorder="1" applyAlignment="1">
      <alignment horizontal="center" vertical="center" wrapText="1"/>
    </xf>
    <xf numFmtId="9" fontId="51" fillId="0" borderId="17" xfId="0" applyNumberFormat="1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justify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/>
    </xf>
    <xf numFmtId="0" fontId="51" fillId="0" borderId="17" xfId="49" applyFont="1" applyFill="1" applyBorder="1" applyAlignment="1">
      <alignment horizontal="center" vertical="center" wrapText="1"/>
      <protection/>
    </xf>
    <xf numFmtId="0" fontId="51" fillId="0" borderId="34" xfId="49" applyFont="1" applyFill="1" applyBorder="1" applyAlignment="1">
      <alignment horizontal="center" vertical="center" wrapText="1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center" vertical="center"/>
    </xf>
    <xf numFmtId="10" fontId="50" fillId="0" borderId="17" xfId="0" applyNumberFormat="1" applyFont="1" applyFill="1" applyBorder="1" applyAlignment="1">
      <alignment horizontal="center" vertical="center" wrapText="1"/>
    </xf>
    <xf numFmtId="10" fontId="50" fillId="0" borderId="34" xfId="0" applyNumberFormat="1" applyFont="1" applyFill="1" applyBorder="1" applyAlignment="1">
      <alignment horizontal="center" vertical="center" wrapText="1"/>
    </xf>
    <xf numFmtId="9" fontId="50" fillId="0" borderId="34" xfId="0" applyNumberFormat="1" applyFont="1" applyFill="1" applyBorder="1" applyAlignment="1">
      <alignment horizontal="center" vertical="center" wrapText="1"/>
    </xf>
    <xf numFmtId="9" fontId="0" fillId="0" borderId="17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9" fontId="0" fillId="0" borderId="40" xfId="0" applyNumberFormat="1" applyFont="1" applyFill="1" applyBorder="1" applyAlignment="1">
      <alignment horizontal="center" vertical="center" wrapText="1"/>
    </xf>
    <xf numFmtId="9" fontId="0" fillId="0" borderId="40" xfId="0" applyNumberFormat="1" applyFont="1" applyFill="1" applyBorder="1" applyAlignment="1">
      <alignment horizontal="center" vertical="center" wrapText="1"/>
    </xf>
    <xf numFmtId="1" fontId="50" fillId="0" borderId="17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vertical="center" wrapText="1"/>
    </xf>
    <xf numFmtId="0" fontId="0" fillId="28" borderId="0" xfId="0" applyFill="1" applyBorder="1" applyAlignment="1">
      <alignment horizontal="center" vertical="center" wrapText="1"/>
    </xf>
    <xf numFmtId="0" fontId="18" fillId="28" borderId="0" xfId="0" applyFont="1" applyFill="1" applyBorder="1" applyAlignment="1">
      <alignment horizontal="center" vertical="center" wrapText="1"/>
    </xf>
    <xf numFmtId="0" fontId="49" fillId="31" borderId="43" xfId="0" applyFont="1" applyFill="1" applyBorder="1" applyAlignment="1">
      <alignment horizontal="left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49" fillId="31" borderId="43" xfId="0" applyFont="1" applyFill="1" applyBorder="1" applyAlignment="1">
      <alignment horizontal="center" vertical="center" wrapText="1"/>
    </xf>
    <xf numFmtId="0" fontId="49" fillId="31" borderId="45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8" fillId="28" borderId="36" xfId="0" applyFont="1" applyFill="1" applyBorder="1" applyAlignment="1">
      <alignment horizontal="left" vertical="center" wrapText="1"/>
    </xf>
    <xf numFmtId="0" fontId="18" fillId="28" borderId="0" xfId="0" applyFont="1" applyFill="1" applyBorder="1" applyAlignment="1">
      <alignment horizontal="left" vertical="center" wrapText="1"/>
    </xf>
    <xf numFmtId="0" fontId="18" fillId="27" borderId="28" xfId="0" applyFont="1" applyFill="1" applyBorder="1" applyAlignment="1">
      <alignment horizontal="left" vertical="center" wrapText="1"/>
    </xf>
    <xf numFmtId="4" fontId="18" fillId="30" borderId="0" xfId="0" applyNumberFormat="1" applyFont="1" applyFill="1" applyAlignment="1">
      <alignment vertical="center"/>
    </xf>
    <xf numFmtId="0" fontId="0" fillId="26" borderId="0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 wrapText="1"/>
    </xf>
    <xf numFmtId="1" fontId="18" fillId="28" borderId="35" xfId="0" applyNumberFormat="1" applyFont="1" applyFill="1" applyBorder="1" applyAlignment="1">
      <alignment horizontal="center" vertical="center" wrapText="1"/>
    </xf>
    <xf numFmtId="1" fontId="18" fillId="28" borderId="12" xfId="0" applyNumberFormat="1" applyFont="1" applyFill="1" applyBorder="1" applyAlignment="1">
      <alignment horizontal="center" vertical="center" wrapText="1"/>
    </xf>
    <xf numFmtId="1" fontId="18" fillId="27" borderId="46" xfId="0" applyNumberFormat="1" applyFont="1" applyFill="1" applyBorder="1" applyAlignment="1">
      <alignment horizontal="center" vertical="center" wrapText="1"/>
    </xf>
    <xf numFmtId="1" fontId="18" fillId="28" borderId="46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vertical="center" wrapText="1"/>
    </xf>
    <xf numFmtId="1" fontId="0" fillId="0" borderId="14" xfId="0" applyNumberFormat="1" applyFont="1" applyBorder="1" applyAlignment="1">
      <alignment vertical="center" wrapText="1"/>
    </xf>
    <xf numFmtId="1" fontId="47" fillId="0" borderId="0" xfId="0" applyNumberFormat="1" applyFont="1" applyBorder="1" applyAlignment="1">
      <alignment vertical="center" wrapText="1"/>
    </xf>
    <xf numFmtId="1" fontId="21" fillId="0" borderId="0" xfId="0" applyNumberFormat="1" applyFont="1" applyBorder="1" applyAlignment="1">
      <alignment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0" fillId="26" borderId="14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182" fontId="27" fillId="28" borderId="36" xfId="0" applyNumberFormat="1" applyFont="1" applyFill="1" applyBorder="1" applyAlignment="1">
      <alignment horizontal="right" vertical="center" wrapText="1"/>
    </xf>
    <xf numFmtId="182" fontId="26" fillId="28" borderId="0" xfId="0" applyNumberFormat="1" applyFont="1" applyFill="1" applyBorder="1" applyAlignment="1">
      <alignment horizontal="right" vertical="center" wrapText="1"/>
    </xf>
    <xf numFmtId="0" fontId="27" fillId="27" borderId="16" xfId="0" applyFont="1" applyFill="1" applyBorder="1" applyAlignment="1">
      <alignment horizontal="center" vertical="center" wrapText="1"/>
    </xf>
    <xf numFmtId="182" fontId="27" fillId="28" borderId="16" xfId="0" applyNumberFormat="1" applyFont="1" applyFill="1" applyBorder="1" applyAlignment="1">
      <alignment horizontal="center" vertical="center" wrapText="1"/>
    </xf>
    <xf numFmtId="4" fontId="26" fillId="30" borderId="17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Border="1" applyAlignment="1">
      <alignment horizontal="right" vertical="center" wrapText="1"/>
    </xf>
    <xf numFmtId="3" fontId="26" fillId="0" borderId="0" xfId="0" applyNumberFormat="1" applyFont="1" applyBorder="1" applyAlignment="1">
      <alignment horizontal="right" vertical="center" wrapText="1"/>
    </xf>
    <xf numFmtId="3" fontId="26" fillId="0" borderId="0" xfId="0" applyNumberFormat="1" applyFont="1" applyAlignment="1">
      <alignment horizontal="right" vertical="center" wrapText="1"/>
    </xf>
    <xf numFmtId="4" fontId="26" fillId="0" borderId="17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0" fontId="27" fillId="28" borderId="0" xfId="0" applyFont="1" applyFill="1" applyBorder="1" applyAlignment="1">
      <alignment horizontal="center" vertical="center" wrapText="1"/>
    </xf>
    <xf numFmtId="0" fontId="27" fillId="28" borderId="0" xfId="0" applyFont="1" applyFill="1" applyBorder="1" applyAlignment="1">
      <alignment horizontal="left" vertical="center" wrapText="1"/>
    </xf>
    <xf numFmtId="4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27" borderId="28" xfId="0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7" fillId="28" borderId="16" xfId="0" applyFont="1" applyFill="1" applyBorder="1" applyAlignment="1">
      <alignment horizontal="center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40" xfId="0" applyFont="1" applyFill="1" applyBorder="1" applyAlignment="1">
      <alignment horizontal="left" vertical="center" wrapText="1"/>
    </xf>
    <xf numFmtId="0" fontId="26" fillId="0" borderId="40" xfId="0" applyFont="1" applyFill="1" applyBorder="1" applyAlignment="1">
      <alignment horizontal="center" vertical="center" wrapText="1"/>
    </xf>
    <xf numFmtId="4" fontId="27" fillId="30" borderId="0" xfId="0" applyNumberFormat="1" applyFont="1" applyFill="1" applyAlignment="1">
      <alignment vertical="center"/>
    </xf>
    <xf numFmtId="0" fontId="27" fillId="30" borderId="0" xfId="0" applyFont="1" applyFill="1" applyAlignment="1">
      <alignment vertical="center"/>
    </xf>
    <xf numFmtId="0" fontId="26" fillId="0" borderId="40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center"/>
    </xf>
    <xf numFmtId="0" fontId="54" fillId="0" borderId="17" xfId="0" applyFont="1" applyFill="1" applyBorder="1" applyAlignment="1">
      <alignment horizontal="left" vertical="center" wrapText="1"/>
    </xf>
    <xf numFmtId="0" fontId="26" fillId="0" borderId="41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0" fontId="55" fillId="0" borderId="40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left" vertical="center" wrapText="1"/>
    </xf>
    <xf numFmtId="0" fontId="26" fillId="30" borderId="0" xfId="0" applyFont="1" applyFill="1" applyBorder="1" applyAlignment="1">
      <alignment horizontal="center" vertical="center" wrapText="1"/>
    </xf>
    <xf numFmtId="4" fontId="26" fillId="30" borderId="17" xfId="51" applyNumberFormat="1" applyFont="1" applyFill="1" applyBorder="1" applyAlignment="1">
      <alignment/>
    </xf>
    <xf numFmtId="0" fontId="26" fillId="30" borderId="49" xfId="0" applyFont="1" applyFill="1" applyBorder="1" applyAlignment="1">
      <alignment horizontal="center" vertical="center" wrapText="1"/>
    </xf>
    <xf numFmtId="9" fontId="26" fillId="0" borderId="17" xfId="0" applyNumberFormat="1" applyFont="1" applyFill="1" applyBorder="1" applyAlignment="1">
      <alignment horizontal="center" vertical="center" wrapText="1"/>
    </xf>
    <xf numFmtId="9" fontId="26" fillId="0" borderId="40" xfId="0" applyNumberFormat="1" applyFont="1" applyFill="1" applyBorder="1" applyAlignment="1">
      <alignment horizontal="center" vertical="center" wrapText="1"/>
    </xf>
    <xf numFmtId="0" fontId="26" fillId="30" borderId="0" xfId="0" applyFont="1" applyFill="1" applyAlignment="1">
      <alignment vertical="center"/>
    </xf>
    <xf numFmtId="4" fontId="28" fillId="0" borderId="0" xfId="0" applyNumberFormat="1" applyFont="1" applyAlignment="1">
      <alignment vertical="center"/>
    </xf>
    <xf numFmtId="0" fontId="26" fillId="0" borderId="22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26" borderId="0" xfId="0" applyFont="1" applyFill="1" applyBorder="1" applyAlignment="1">
      <alignment horizontal="center" vertical="center" wrapText="1"/>
    </xf>
    <xf numFmtId="0" fontId="26" fillId="26" borderId="14" xfId="0" applyFont="1" applyFill="1" applyBorder="1" applyAlignment="1">
      <alignment horizontal="center" vertical="center" wrapText="1"/>
    </xf>
    <xf numFmtId="4" fontId="26" fillId="32" borderId="0" xfId="0" applyNumberFormat="1" applyFont="1" applyFill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4" fontId="52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7" fillId="27" borderId="47" xfId="0" applyFont="1" applyFill="1" applyBorder="1" applyAlignment="1">
      <alignment horizontal="center" vertical="center" wrapText="1"/>
    </xf>
    <xf numFmtId="0" fontId="27" fillId="28" borderId="50" xfId="0" applyFont="1" applyFill="1" applyBorder="1" applyAlignment="1">
      <alignment horizontal="center" vertical="center" wrapText="1"/>
    </xf>
    <xf numFmtId="182" fontId="26" fillId="30" borderId="51" xfId="0" applyNumberFormat="1" applyFont="1" applyFill="1" applyBorder="1" applyAlignment="1">
      <alignment horizontal="center" vertical="center" wrapText="1"/>
    </xf>
    <xf numFmtId="182" fontId="26" fillId="30" borderId="52" xfId="0" applyNumberFormat="1" applyFont="1" applyFill="1" applyBorder="1" applyAlignment="1">
      <alignment horizontal="center" vertical="center" wrapText="1"/>
    </xf>
    <xf numFmtId="182" fontId="26" fillId="30" borderId="33" xfId="0" applyNumberFormat="1" applyFont="1" applyFill="1" applyBorder="1" applyAlignment="1">
      <alignment horizontal="center" vertical="center" wrapText="1"/>
    </xf>
    <xf numFmtId="0" fontId="26" fillId="30" borderId="53" xfId="0" applyFont="1" applyFill="1" applyBorder="1" applyAlignment="1">
      <alignment horizontal="center" vertical="center" wrapText="1"/>
    </xf>
    <xf numFmtId="0" fontId="26" fillId="30" borderId="51" xfId="0" applyFont="1" applyFill="1" applyBorder="1" applyAlignment="1">
      <alignment horizontal="center" vertical="center" wrapText="1"/>
    </xf>
    <xf numFmtId="0" fontId="26" fillId="30" borderId="52" xfId="0" applyFont="1" applyFill="1" applyBorder="1" applyAlignment="1">
      <alignment horizontal="center" vertical="center" wrapText="1"/>
    </xf>
    <xf numFmtId="0" fontId="26" fillId="30" borderId="33" xfId="0" applyFont="1" applyFill="1" applyBorder="1" applyAlignment="1">
      <alignment horizontal="center" vertical="center" wrapText="1"/>
    </xf>
    <xf numFmtId="0" fontId="27" fillId="27" borderId="28" xfId="0" applyFont="1" applyFill="1" applyBorder="1" applyAlignment="1">
      <alignment horizontal="center" vertical="center" wrapText="1"/>
    </xf>
    <xf numFmtId="182" fontId="27" fillId="28" borderId="28" xfId="0" applyNumberFormat="1" applyFont="1" applyFill="1" applyBorder="1" applyAlignment="1">
      <alignment horizontal="center" vertical="center" wrapText="1"/>
    </xf>
    <xf numFmtId="4" fontId="26" fillId="32" borderId="54" xfId="0" applyNumberFormat="1" applyFont="1" applyFill="1" applyBorder="1" applyAlignment="1">
      <alignment horizontal="center" vertical="center" wrapText="1"/>
    </xf>
    <xf numFmtId="181" fontId="26" fillId="28" borderId="17" xfId="53" applyFont="1" applyFill="1" applyBorder="1" applyAlignment="1">
      <alignment horizontal="center" vertical="center" wrapText="1"/>
    </xf>
    <xf numFmtId="181" fontId="26" fillId="0" borderId="17" xfId="53" applyFont="1" applyBorder="1" applyAlignment="1">
      <alignment horizontal="center" vertical="center" wrapText="1"/>
    </xf>
    <xf numFmtId="181" fontId="26" fillId="27" borderId="17" xfId="53" applyFont="1" applyFill="1" applyBorder="1" applyAlignment="1">
      <alignment horizontal="center" vertical="center" wrapText="1"/>
    </xf>
    <xf numFmtId="181" fontId="26" fillId="32" borderId="17" xfId="53" applyFont="1" applyFill="1" applyBorder="1" applyAlignment="1">
      <alignment horizontal="center" vertical="center" wrapText="1"/>
    </xf>
    <xf numFmtId="181" fontId="26" fillId="30" borderId="17" xfId="53" applyFont="1" applyFill="1" applyBorder="1" applyAlignment="1">
      <alignment horizontal="center" vertical="center" wrapText="1"/>
    </xf>
    <xf numFmtId="181" fontId="26" fillId="0" borderId="17" xfId="53" applyFont="1" applyFill="1" applyBorder="1" applyAlignment="1">
      <alignment horizontal="center" vertical="center" wrapText="1"/>
    </xf>
    <xf numFmtId="4" fontId="26" fillId="0" borderId="0" xfId="0" applyNumberFormat="1" applyFont="1" applyBorder="1" applyAlignment="1">
      <alignment vertical="center"/>
    </xf>
    <xf numFmtId="4" fontId="26" fillId="33" borderId="0" xfId="0" applyNumberFormat="1" applyFont="1" applyFill="1" applyAlignment="1">
      <alignment vertical="center"/>
    </xf>
    <xf numFmtId="4" fontId="26" fillId="33" borderId="17" xfId="0" applyNumberFormat="1" applyFont="1" applyFill="1" applyBorder="1" applyAlignment="1">
      <alignment vertical="center"/>
    </xf>
    <xf numFmtId="4" fontId="26" fillId="33" borderId="0" xfId="0" applyNumberFormat="1" applyFont="1" applyFill="1" applyBorder="1" applyAlignment="1">
      <alignment vertical="center"/>
    </xf>
    <xf numFmtId="181" fontId="0" fillId="30" borderId="0" xfId="53" applyFill="1" applyAlignment="1">
      <alignment vertical="center"/>
    </xf>
    <xf numFmtId="3" fontId="27" fillId="30" borderId="0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48" fillId="28" borderId="20" xfId="0" applyFont="1" applyFill="1" applyBorder="1" applyAlignment="1">
      <alignment horizontal="center" vertical="center" wrapText="1"/>
    </xf>
    <xf numFmtId="0" fontId="48" fillId="28" borderId="56" xfId="0" applyFont="1" applyFill="1" applyBorder="1" applyAlignment="1">
      <alignment horizontal="center" vertical="center" wrapText="1"/>
    </xf>
    <xf numFmtId="0" fontId="48" fillId="28" borderId="57" xfId="0" applyFont="1" applyFill="1" applyBorder="1" applyAlignment="1">
      <alignment horizontal="center" vertical="center"/>
    </xf>
    <xf numFmtId="0" fontId="48" fillId="28" borderId="58" xfId="0" applyFont="1" applyFill="1" applyBorder="1" applyAlignment="1">
      <alignment horizontal="center" vertical="center"/>
    </xf>
    <xf numFmtId="0" fontId="48" fillId="28" borderId="25" xfId="0" applyFont="1" applyFill="1" applyBorder="1" applyAlignment="1">
      <alignment horizontal="center" vertical="center"/>
    </xf>
    <xf numFmtId="0" fontId="18" fillId="26" borderId="12" xfId="0" applyFont="1" applyFill="1" applyBorder="1" applyAlignment="1">
      <alignment horizontal="right" vertical="center" wrapText="1"/>
    </xf>
    <xf numFmtId="0" fontId="18" fillId="26" borderId="0" xfId="0" applyFont="1" applyFill="1" applyBorder="1" applyAlignment="1">
      <alignment horizontal="right" vertical="center" wrapText="1"/>
    </xf>
    <xf numFmtId="0" fontId="18" fillId="26" borderId="55" xfId="0" applyFont="1" applyFill="1" applyBorder="1" applyAlignment="1">
      <alignment horizontal="right" vertical="center" wrapText="1"/>
    </xf>
    <xf numFmtId="0" fontId="18" fillId="26" borderId="14" xfId="0" applyFont="1" applyFill="1" applyBorder="1" applyAlignment="1">
      <alignment horizontal="right" vertical="center" wrapText="1"/>
    </xf>
    <xf numFmtId="182" fontId="18" fillId="26" borderId="59" xfId="0" applyNumberFormat="1" applyFont="1" applyFill="1" applyBorder="1" applyAlignment="1">
      <alignment horizontal="center" vertical="center" wrapText="1"/>
    </xf>
    <xf numFmtId="182" fontId="18" fillId="26" borderId="6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8" fillId="28" borderId="48" xfId="0" applyFont="1" applyFill="1" applyBorder="1" applyAlignment="1">
      <alignment horizontal="center" vertical="center" wrapText="1"/>
    </xf>
    <xf numFmtId="0" fontId="18" fillId="28" borderId="47" xfId="0" applyFont="1" applyFill="1" applyBorder="1" applyAlignment="1">
      <alignment horizontal="center" vertical="center" wrapText="1"/>
    </xf>
    <xf numFmtId="0" fontId="18" fillId="28" borderId="38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48" fillId="28" borderId="61" xfId="0" applyFont="1" applyFill="1" applyBorder="1" applyAlignment="1">
      <alignment horizontal="center" vertical="center" wrapText="1"/>
    </xf>
    <xf numFmtId="0" fontId="48" fillId="28" borderId="62" xfId="0" applyFont="1" applyFill="1" applyBorder="1" applyAlignment="1">
      <alignment horizontal="center" vertical="center" wrapText="1"/>
    </xf>
    <xf numFmtId="0" fontId="48" fillId="28" borderId="6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3" fontId="26" fillId="30" borderId="34" xfId="0" applyNumberFormat="1" applyFont="1" applyFill="1" applyBorder="1" applyAlignment="1">
      <alignment horizontal="center" vertical="center" wrapText="1"/>
    </xf>
    <xf numFmtId="3" fontId="26" fillId="30" borderId="64" xfId="0" applyNumberFormat="1" applyFont="1" applyFill="1" applyBorder="1" applyAlignment="1">
      <alignment horizontal="center" vertical="center" wrapText="1"/>
    </xf>
    <xf numFmtId="3" fontId="26" fillId="30" borderId="18" xfId="0" applyNumberFormat="1" applyFont="1" applyFill="1" applyBorder="1" applyAlignment="1">
      <alignment horizontal="center" vertical="center" wrapText="1"/>
    </xf>
    <xf numFmtId="3" fontId="26" fillId="32" borderId="65" xfId="0" applyNumberFormat="1" applyFont="1" applyFill="1" applyBorder="1" applyAlignment="1">
      <alignment horizontal="center" vertical="center" wrapText="1"/>
    </xf>
    <xf numFmtId="3" fontId="26" fillId="32" borderId="66" xfId="0" applyNumberFormat="1" applyFont="1" applyFill="1" applyBorder="1" applyAlignment="1">
      <alignment horizontal="center" vertical="center" wrapText="1"/>
    </xf>
    <xf numFmtId="3" fontId="26" fillId="32" borderId="67" xfId="0" applyNumberFormat="1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3" fontId="26" fillId="30" borderId="65" xfId="0" applyNumberFormat="1" applyFont="1" applyFill="1" applyBorder="1" applyAlignment="1">
      <alignment horizontal="center" vertical="center" wrapText="1"/>
    </xf>
    <xf numFmtId="3" fontId="26" fillId="30" borderId="66" xfId="0" applyNumberFormat="1" applyFont="1" applyFill="1" applyBorder="1" applyAlignment="1">
      <alignment horizontal="center" vertical="center" wrapText="1"/>
    </xf>
    <xf numFmtId="3" fontId="26" fillId="30" borderId="67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3" fontId="26" fillId="30" borderId="68" xfId="0" applyNumberFormat="1" applyFont="1" applyFill="1" applyBorder="1" applyAlignment="1">
      <alignment horizontal="center" vertical="center" wrapText="1"/>
    </xf>
    <xf numFmtId="3" fontId="26" fillId="30" borderId="69" xfId="0" applyNumberFormat="1" applyFont="1" applyFill="1" applyBorder="1" applyAlignment="1">
      <alignment horizontal="center" vertical="center" wrapText="1"/>
    </xf>
    <xf numFmtId="3" fontId="26" fillId="30" borderId="70" xfId="0" applyNumberFormat="1" applyFont="1" applyFill="1" applyBorder="1" applyAlignment="1">
      <alignment horizontal="center" vertical="center" wrapText="1"/>
    </xf>
    <xf numFmtId="0" fontId="26" fillId="30" borderId="51" xfId="0" applyFont="1" applyFill="1" applyBorder="1" applyAlignment="1">
      <alignment horizontal="center" vertical="center" wrapText="1"/>
    </xf>
    <xf numFmtId="0" fontId="26" fillId="30" borderId="52" xfId="0" applyFont="1" applyFill="1" applyBorder="1" applyAlignment="1">
      <alignment horizontal="center" vertical="center" wrapText="1"/>
    </xf>
    <xf numFmtId="0" fontId="26" fillId="30" borderId="33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3" fontId="26" fillId="30" borderId="71" xfId="0" applyNumberFormat="1" applyFont="1" applyFill="1" applyBorder="1" applyAlignment="1">
      <alignment horizontal="center" vertical="center" wrapText="1"/>
    </xf>
    <xf numFmtId="3" fontId="26" fillId="30" borderId="72" xfId="0" applyNumberFormat="1" applyFont="1" applyFill="1" applyBorder="1" applyAlignment="1">
      <alignment horizontal="center" vertical="center" wrapText="1"/>
    </xf>
    <xf numFmtId="3" fontId="26" fillId="30" borderId="73" xfId="0" applyNumberFormat="1" applyFont="1" applyFill="1" applyBorder="1" applyAlignment="1">
      <alignment horizontal="center" vertical="center" wrapText="1"/>
    </xf>
    <xf numFmtId="3" fontId="26" fillId="32" borderId="53" xfId="0" applyNumberFormat="1" applyFont="1" applyFill="1" applyBorder="1" applyAlignment="1">
      <alignment horizontal="center" vertical="center" wrapText="1"/>
    </xf>
    <xf numFmtId="3" fontId="26" fillId="32" borderId="0" xfId="0" applyNumberFormat="1" applyFont="1" applyFill="1" applyBorder="1" applyAlignment="1">
      <alignment horizontal="center" vertical="center" wrapText="1"/>
    </xf>
    <xf numFmtId="3" fontId="26" fillId="32" borderId="49" xfId="0" applyNumberFormat="1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4" fontId="26" fillId="30" borderId="68" xfId="0" applyNumberFormat="1" applyFont="1" applyFill="1" applyBorder="1" applyAlignment="1">
      <alignment horizontal="center" vertical="center" wrapText="1"/>
    </xf>
    <xf numFmtId="4" fontId="26" fillId="30" borderId="69" xfId="0" applyNumberFormat="1" applyFont="1" applyFill="1" applyBorder="1" applyAlignment="1">
      <alignment horizontal="center" vertical="center" wrapText="1"/>
    </xf>
    <xf numFmtId="4" fontId="26" fillId="30" borderId="70" xfId="0" applyNumberFormat="1" applyFont="1" applyFill="1" applyBorder="1" applyAlignment="1">
      <alignment horizontal="center" vertical="center" wrapText="1"/>
    </xf>
    <xf numFmtId="4" fontId="26" fillId="32" borderId="65" xfId="0" applyNumberFormat="1" applyFont="1" applyFill="1" applyBorder="1" applyAlignment="1">
      <alignment horizontal="center" vertical="center" wrapText="1"/>
    </xf>
    <xf numFmtId="4" fontId="26" fillId="32" borderId="66" xfId="0" applyNumberFormat="1" applyFont="1" applyFill="1" applyBorder="1" applyAlignment="1">
      <alignment horizontal="center" vertical="center" wrapText="1"/>
    </xf>
    <xf numFmtId="4" fontId="26" fillId="32" borderId="67" xfId="0" applyNumberFormat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4" fontId="26" fillId="30" borderId="34" xfId="0" applyNumberFormat="1" applyFont="1" applyFill="1" applyBorder="1" applyAlignment="1">
      <alignment horizontal="center" vertical="center" wrapText="1"/>
    </xf>
    <xf numFmtId="4" fontId="26" fillId="30" borderId="64" xfId="0" applyNumberFormat="1" applyFont="1" applyFill="1" applyBorder="1" applyAlignment="1">
      <alignment horizontal="center" vertical="center" wrapText="1"/>
    </xf>
    <xf numFmtId="4" fontId="26" fillId="30" borderId="56" xfId="0" applyNumberFormat="1" applyFont="1" applyFill="1" applyBorder="1" applyAlignment="1">
      <alignment horizontal="center" vertical="center" wrapText="1"/>
    </xf>
    <xf numFmtId="0" fontId="26" fillId="30" borderId="74" xfId="0" applyFont="1" applyFill="1" applyBorder="1" applyAlignment="1">
      <alignment horizontal="center" vertical="center" wrapText="1"/>
    </xf>
    <xf numFmtId="4" fontId="26" fillId="32" borderId="75" xfId="0" applyNumberFormat="1" applyFont="1" applyFill="1" applyBorder="1" applyAlignment="1">
      <alignment horizontal="center" vertical="center" wrapText="1"/>
    </xf>
    <xf numFmtId="0" fontId="27" fillId="26" borderId="0" xfId="0" applyFont="1" applyFill="1" applyBorder="1" applyAlignment="1">
      <alignment horizontal="right" vertical="center" wrapText="1"/>
    </xf>
    <xf numFmtId="0" fontId="27" fillId="26" borderId="14" xfId="0" applyFont="1" applyFill="1" applyBorder="1" applyAlignment="1">
      <alignment horizontal="right" vertical="center" wrapText="1"/>
    </xf>
    <xf numFmtId="3" fontId="27" fillId="32" borderId="59" xfId="0" applyNumberFormat="1" applyFont="1" applyFill="1" applyBorder="1" applyAlignment="1">
      <alignment horizontal="center" vertical="center" wrapText="1"/>
    </xf>
    <xf numFmtId="3" fontId="27" fillId="32" borderId="60" xfId="0" applyNumberFormat="1" applyFont="1" applyFill="1" applyBorder="1" applyAlignment="1">
      <alignment horizontal="center" vertical="center" wrapText="1"/>
    </xf>
    <xf numFmtId="3" fontId="27" fillId="26" borderId="17" xfId="0" applyNumberFormat="1" applyFont="1" applyFill="1" applyBorder="1" applyAlignment="1">
      <alignment horizontal="center" vertical="center" wrapText="1"/>
    </xf>
    <xf numFmtId="3" fontId="27" fillId="26" borderId="13" xfId="0" applyNumberFormat="1" applyFont="1" applyFill="1" applyBorder="1" applyAlignment="1">
      <alignment horizontal="center" vertical="center" wrapText="1"/>
    </xf>
    <xf numFmtId="3" fontId="27" fillId="26" borderId="15" xfId="0" applyNumberFormat="1" applyFont="1" applyFill="1" applyBorder="1" applyAlignment="1">
      <alignment horizontal="center" vertical="center" wrapText="1"/>
    </xf>
    <xf numFmtId="4" fontId="26" fillId="30" borderId="18" xfId="0" applyNumberFormat="1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0" fillId="0" borderId="76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1" fontId="0" fillId="0" borderId="45" xfId="0" applyNumberFormat="1" applyFont="1" applyFill="1" applyBorder="1" applyAlignment="1">
      <alignment horizontal="center" vertical="center" wrapText="1"/>
    </xf>
    <xf numFmtId="1" fontId="0" fillId="0" borderId="31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9" fontId="50" fillId="0" borderId="17" xfId="60" applyFont="1" applyFill="1" applyBorder="1" applyAlignment="1">
      <alignment horizontal="center" vertical="center" wrapText="1"/>
    </xf>
    <xf numFmtId="9" fontId="50" fillId="0" borderId="23" xfId="6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50" fillId="0" borderId="64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50" fillId="0" borderId="34" xfId="49" applyFont="1" applyFill="1" applyBorder="1" applyAlignment="1">
      <alignment horizontal="center" vertical="center" wrapText="1"/>
      <protection/>
    </xf>
    <xf numFmtId="0" fontId="50" fillId="0" borderId="64" xfId="49" applyFont="1" applyFill="1" applyBorder="1" applyAlignment="1">
      <alignment horizontal="center" vertical="center" wrapText="1"/>
      <protection/>
    </xf>
    <xf numFmtId="0" fontId="50" fillId="0" borderId="44" xfId="49" applyFont="1" applyFill="1" applyBorder="1" applyAlignment="1">
      <alignment horizontal="center" vertical="center" wrapText="1"/>
      <protection/>
    </xf>
    <xf numFmtId="0" fontId="50" fillId="0" borderId="76" xfId="49" applyFont="1" applyFill="1" applyBorder="1" applyAlignment="1">
      <alignment horizontal="center" vertical="center" wrapText="1"/>
      <protection/>
    </xf>
    <xf numFmtId="0" fontId="51" fillId="0" borderId="34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3" fontId="50" fillId="0" borderId="17" xfId="0" applyNumberFormat="1" applyFont="1" applyFill="1" applyBorder="1" applyAlignment="1">
      <alignment horizontal="center" vertical="center" wrapText="1"/>
    </xf>
    <xf numFmtId="3" fontId="50" fillId="0" borderId="23" xfId="0" applyNumberFormat="1" applyFont="1" applyFill="1" applyBorder="1" applyAlignment="1">
      <alignment horizontal="center" vertical="center" wrapText="1"/>
    </xf>
    <xf numFmtId="1" fontId="0" fillId="0" borderId="77" xfId="0" applyNumberFormat="1" applyFont="1" applyFill="1" applyBorder="1" applyAlignment="1">
      <alignment horizontal="center" vertical="center" wrapText="1"/>
    </xf>
    <xf numFmtId="1" fontId="0" fillId="0" borderId="62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1" fontId="0" fillId="0" borderId="43" xfId="0" applyNumberFormat="1" applyFont="1" applyFill="1" applyBorder="1" applyAlignment="1">
      <alignment horizontal="center" vertical="center" wrapText="1"/>
    </xf>
    <xf numFmtId="3" fontId="50" fillId="0" borderId="34" xfId="0" applyNumberFormat="1" applyFont="1" applyFill="1" applyBorder="1" applyAlignment="1">
      <alignment horizontal="center" vertical="center" wrapText="1"/>
    </xf>
    <xf numFmtId="3" fontId="50" fillId="0" borderId="64" xfId="0" applyNumberFormat="1" applyFont="1" applyFill="1" applyBorder="1" applyAlignment="1">
      <alignment horizontal="center" vertical="center" wrapText="1"/>
    </xf>
    <xf numFmtId="3" fontId="50" fillId="0" borderId="44" xfId="0" applyNumberFormat="1" applyFont="1" applyFill="1" applyBorder="1" applyAlignment="1">
      <alignment horizontal="center" vertical="center" wrapText="1"/>
    </xf>
    <xf numFmtId="3" fontId="50" fillId="0" borderId="76" xfId="0" applyNumberFormat="1" applyFont="1" applyFill="1" applyBorder="1" applyAlignment="1">
      <alignment horizontal="center" vertical="center" wrapText="1"/>
    </xf>
    <xf numFmtId="0" fontId="0" fillId="28" borderId="12" xfId="0" applyFill="1" applyBorder="1" applyAlignment="1">
      <alignment horizontal="center" vertical="center" wrapText="1"/>
    </xf>
    <xf numFmtId="0" fontId="0" fillId="28" borderId="0" xfId="0" applyFill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28" borderId="48" xfId="0" applyFont="1" applyFill="1" applyBorder="1" applyAlignment="1">
      <alignment horizontal="left" vertical="center" wrapText="1"/>
    </xf>
    <xf numFmtId="0" fontId="18" fillId="28" borderId="47" xfId="0" applyFont="1" applyFill="1" applyBorder="1" applyAlignment="1">
      <alignment horizontal="left" vertical="center" wrapText="1"/>
    </xf>
    <xf numFmtId="0" fontId="18" fillId="28" borderId="38" xfId="0" applyFont="1" applyFill="1" applyBorder="1" applyAlignment="1">
      <alignment horizontal="left" vertical="center" wrapText="1"/>
    </xf>
    <xf numFmtId="0" fontId="0" fillId="30" borderId="78" xfId="0" applyFont="1" applyFill="1" applyBorder="1" applyAlignment="1">
      <alignment horizontal="center" vertical="center" wrapText="1"/>
    </xf>
    <xf numFmtId="0" fontId="0" fillId="30" borderId="13" xfId="0" applyFont="1" applyFill="1" applyBorder="1" applyAlignment="1">
      <alignment horizontal="center" vertical="center" wrapText="1"/>
    </xf>
    <xf numFmtId="0" fontId="0" fillId="30" borderId="79" xfId="0" applyFont="1" applyFill="1" applyBorder="1" applyAlignment="1">
      <alignment horizontal="center" vertical="center" wrapText="1"/>
    </xf>
    <xf numFmtId="0" fontId="0" fillId="30" borderId="34" xfId="0" applyFont="1" applyFill="1" applyBorder="1" applyAlignment="1" quotePrefix="1">
      <alignment horizontal="center" vertical="center" wrapText="1"/>
    </xf>
    <xf numFmtId="0" fontId="0" fillId="30" borderId="64" xfId="0" applyFont="1" applyFill="1" applyBorder="1" applyAlignment="1">
      <alignment horizontal="center" vertical="center" wrapText="1"/>
    </xf>
    <xf numFmtId="0" fontId="0" fillId="30" borderId="18" xfId="0" applyFont="1" applyFill="1" applyBorder="1" applyAlignment="1">
      <alignment horizontal="center" vertical="center" wrapText="1"/>
    </xf>
    <xf numFmtId="3" fontId="0" fillId="30" borderId="34" xfId="0" applyNumberFormat="1" applyFont="1" applyFill="1" applyBorder="1" applyAlignment="1">
      <alignment horizontal="center" vertical="center" wrapText="1"/>
    </xf>
    <xf numFmtId="3" fontId="0" fillId="30" borderId="64" xfId="0" applyNumberFormat="1" applyFont="1" applyFill="1" applyBorder="1" applyAlignment="1">
      <alignment horizontal="center" vertical="center" wrapText="1"/>
    </xf>
    <xf numFmtId="3" fontId="0" fillId="30" borderId="18" xfId="0" applyNumberFormat="1" applyFont="1" applyFill="1" applyBorder="1" applyAlignment="1">
      <alignment horizontal="center" vertical="center" wrapText="1"/>
    </xf>
    <xf numFmtId="0" fontId="0" fillId="30" borderId="44" xfId="0" applyFont="1" applyFill="1" applyBorder="1" applyAlignment="1">
      <alignment horizontal="center" vertical="center" wrapText="1"/>
    </xf>
    <xf numFmtId="0" fontId="0" fillId="30" borderId="76" xfId="0" applyFont="1" applyFill="1" applyBorder="1" applyAlignment="1">
      <alignment horizontal="center" vertical="center" wrapText="1"/>
    </xf>
    <xf numFmtId="0" fontId="0" fillId="30" borderId="24" xfId="0" applyFont="1" applyFill="1" applyBorder="1" applyAlignment="1">
      <alignment horizontal="center" vertical="center" wrapText="1"/>
    </xf>
    <xf numFmtId="0" fontId="0" fillId="30" borderId="65" xfId="0" applyFont="1" applyFill="1" applyBorder="1" applyAlignment="1" quotePrefix="1">
      <alignment horizontal="center" vertical="center" wrapText="1"/>
    </xf>
    <xf numFmtId="0" fontId="0" fillId="30" borderId="66" xfId="0" applyFont="1" applyFill="1" applyBorder="1" applyAlignment="1">
      <alignment horizontal="center" vertical="center" wrapText="1"/>
    </xf>
    <xf numFmtId="0" fontId="0" fillId="30" borderId="67" xfId="0" applyFont="1" applyFill="1" applyBorder="1" applyAlignment="1">
      <alignment horizontal="center" vertical="center" wrapText="1"/>
    </xf>
    <xf numFmtId="0" fontId="0" fillId="30" borderId="65" xfId="0" applyFont="1" applyFill="1" applyBorder="1" applyAlignment="1">
      <alignment horizontal="center" vertical="center" wrapText="1"/>
    </xf>
    <xf numFmtId="0" fontId="0" fillId="30" borderId="34" xfId="0" applyFont="1" applyFill="1" applyBorder="1" applyAlignment="1">
      <alignment horizontal="center" vertical="center" wrapText="1"/>
    </xf>
    <xf numFmtId="0" fontId="0" fillId="30" borderId="0" xfId="0" applyFont="1" applyFill="1" applyBorder="1" applyAlignment="1">
      <alignment horizontal="center" vertical="center" wrapText="1"/>
    </xf>
    <xf numFmtId="0" fontId="0" fillId="30" borderId="49" xfId="0" applyFont="1" applyFill="1" applyBorder="1" applyAlignment="1">
      <alignment horizontal="center" vertical="center" wrapText="1"/>
    </xf>
    <xf numFmtId="0" fontId="0" fillId="30" borderId="68" xfId="0" applyFont="1" applyFill="1" applyBorder="1" applyAlignment="1" quotePrefix="1">
      <alignment horizontal="center" vertical="center" wrapText="1"/>
    </xf>
    <xf numFmtId="0" fontId="0" fillId="30" borderId="69" xfId="0" applyFont="1" applyFill="1" applyBorder="1" applyAlignment="1">
      <alignment horizontal="center" vertical="center" wrapText="1"/>
    </xf>
    <xf numFmtId="0" fontId="0" fillId="30" borderId="70" xfId="0" applyFont="1" applyFill="1" applyBorder="1" applyAlignment="1">
      <alignment horizontal="center" vertical="center" wrapText="1"/>
    </xf>
    <xf numFmtId="0" fontId="0" fillId="30" borderId="68" xfId="0" applyFont="1" applyFill="1" applyBorder="1" applyAlignment="1">
      <alignment horizontal="center" vertical="center" wrapText="1"/>
    </xf>
    <xf numFmtId="0" fontId="0" fillId="30" borderId="80" xfId="0" applyFont="1" applyFill="1" applyBorder="1" applyAlignment="1">
      <alignment horizontal="center" vertical="center" wrapText="1"/>
    </xf>
    <xf numFmtId="0" fontId="0" fillId="30" borderId="81" xfId="0" applyFont="1" applyFill="1" applyBorder="1" applyAlignment="1">
      <alignment horizontal="center" vertical="center" wrapText="1"/>
    </xf>
    <xf numFmtId="0" fontId="0" fillId="30" borderId="82" xfId="0" applyFont="1" applyFill="1" applyBorder="1" applyAlignment="1">
      <alignment horizontal="center" vertical="center" wrapText="1"/>
    </xf>
    <xf numFmtId="0" fontId="0" fillId="30" borderId="71" xfId="0" applyFont="1" applyFill="1" applyBorder="1" applyAlignment="1" quotePrefix="1">
      <alignment horizontal="center" vertical="center" wrapText="1"/>
    </xf>
    <xf numFmtId="0" fontId="0" fillId="30" borderId="72" xfId="0" applyFont="1" applyFill="1" applyBorder="1" applyAlignment="1">
      <alignment horizontal="center" vertical="center" wrapText="1"/>
    </xf>
    <xf numFmtId="0" fontId="0" fillId="30" borderId="73" xfId="0" applyFont="1" applyFill="1" applyBorder="1" applyAlignment="1">
      <alignment horizontal="center" vertical="center" wrapText="1"/>
    </xf>
    <xf numFmtId="0" fontId="0" fillId="30" borderId="71" xfId="0" applyFont="1" applyFill="1" applyBorder="1" applyAlignment="1">
      <alignment horizontal="center" vertical="center" wrapText="1"/>
    </xf>
    <xf numFmtId="0" fontId="0" fillId="30" borderId="23" xfId="0" applyFont="1" applyFill="1" applyBorder="1" applyAlignment="1">
      <alignment horizontal="center" vertical="center" wrapText="1"/>
    </xf>
    <xf numFmtId="0" fontId="0" fillId="30" borderId="56" xfId="0" applyFont="1" applyFill="1" applyBorder="1" applyAlignment="1">
      <alignment horizontal="center" vertical="center" wrapText="1"/>
    </xf>
    <xf numFmtId="0" fontId="0" fillId="30" borderId="83" xfId="0" applyFont="1" applyFill="1" applyBorder="1" applyAlignment="1">
      <alignment horizontal="center" vertical="center" wrapText="1"/>
    </xf>
    <xf numFmtId="0" fontId="50" fillId="30" borderId="34" xfId="49" applyFont="1" applyFill="1" applyBorder="1" applyAlignment="1">
      <alignment horizontal="center" vertical="center" wrapText="1"/>
      <protection/>
    </xf>
    <xf numFmtId="0" fontId="50" fillId="30" borderId="18" xfId="49" applyFont="1" applyFill="1" applyBorder="1" applyAlignment="1">
      <alignment horizontal="center" vertical="center" wrapText="1"/>
      <protection/>
    </xf>
    <xf numFmtId="0" fontId="50" fillId="30" borderId="64" xfId="49" applyFont="1" applyFill="1" applyBorder="1" applyAlignment="1">
      <alignment horizontal="center" vertical="center" wrapText="1"/>
      <protection/>
    </xf>
    <xf numFmtId="182" fontId="0" fillId="30" borderId="44" xfId="0" applyNumberFormat="1" applyFont="1" applyFill="1" applyBorder="1" applyAlignment="1">
      <alignment horizontal="center" vertical="center" wrapText="1"/>
    </xf>
    <xf numFmtId="182" fontId="0" fillId="30" borderId="76" xfId="0" applyNumberFormat="1" applyFont="1" applyFill="1" applyBorder="1" applyAlignment="1">
      <alignment horizontal="center" vertical="center" wrapText="1"/>
    </xf>
    <xf numFmtId="182" fontId="0" fillId="30" borderId="24" xfId="0" applyNumberFormat="1" applyFont="1" applyFill="1" applyBorder="1" applyAlignment="1">
      <alignment horizontal="center" vertical="center" wrapText="1"/>
    </xf>
    <xf numFmtId="0" fontId="50" fillId="30" borderId="45" xfId="0" applyFont="1" applyFill="1" applyBorder="1" applyAlignment="1">
      <alignment horizontal="center" vertical="center" wrapText="1"/>
    </xf>
    <xf numFmtId="0" fontId="50" fillId="30" borderId="77" xfId="0" applyFont="1" applyFill="1" applyBorder="1" applyAlignment="1">
      <alignment horizontal="center" vertical="center" wrapText="1"/>
    </xf>
    <xf numFmtId="0" fontId="50" fillId="30" borderId="31" xfId="0" applyFont="1" applyFill="1" applyBorder="1" applyAlignment="1">
      <alignment horizontal="center" vertical="center" wrapText="1"/>
    </xf>
    <xf numFmtId="0" fontId="50" fillId="30" borderId="34" xfId="0" applyFont="1" applyFill="1" applyBorder="1" applyAlignment="1">
      <alignment horizontal="center" vertical="center" wrapText="1"/>
    </xf>
    <xf numFmtId="0" fontId="50" fillId="30" borderId="64" xfId="0" applyFont="1" applyFill="1" applyBorder="1" applyAlignment="1">
      <alignment horizontal="center" vertical="center" wrapText="1"/>
    </xf>
    <xf numFmtId="0" fontId="50" fillId="30" borderId="18" xfId="0" applyFont="1" applyFill="1" applyBorder="1" applyAlignment="1">
      <alignment horizontal="center" vertical="center" wrapText="1"/>
    </xf>
    <xf numFmtId="0" fontId="50" fillId="0" borderId="17" xfId="49" applyFont="1" applyFill="1" applyBorder="1" applyAlignment="1">
      <alignment horizontal="center" vertical="center" wrapText="1"/>
      <protection/>
    </xf>
    <xf numFmtId="0" fontId="50" fillId="0" borderId="18" xfId="49" applyFont="1" applyFill="1" applyBorder="1" applyAlignment="1">
      <alignment horizontal="center" vertical="center" wrapText="1"/>
      <protection/>
    </xf>
    <xf numFmtId="0" fontId="51" fillId="0" borderId="64" xfId="0" applyFont="1" applyFill="1" applyBorder="1" applyAlignment="1">
      <alignment horizontal="center" vertical="center" wrapText="1"/>
    </xf>
    <xf numFmtId="3" fontId="27" fillId="26" borderId="59" xfId="0" applyNumberFormat="1" applyFont="1" applyFill="1" applyBorder="1" applyAlignment="1">
      <alignment horizontal="center" vertical="center" wrapText="1"/>
    </xf>
    <xf numFmtId="3" fontId="27" fillId="26" borderId="60" xfId="0" applyNumberFormat="1" applyFont="1" applyFill="1" applyBorder="1" applyAlignment="1">
      <alignment horizontal="center" vertical="center" wrapText="1"/>
    </xf>
    <xf numFmtId="0" fontId="50" fillId="0" borderId="83" xfId="0" applyFont="1" applyFill="1" applyBorder="1" applyAlignment="1">
      <alignment horizontal="center" vertical="center" wrapText="1"/>
    </xf>
    <xf numFmtId="0" fontId="49" fillId="31" borderId="45" xfId="0" applyFont="1" applyFill="1" applyBorder="1" applyAlignment="1">
      <alignment horizontal="center" vertical="center" wrapText="1"/>
    </xf>
    <xf numFmtId="0" fontId="49" fillId="31" borderId="77" xfId="0" applyFont="1" applyFill="1" applyBorder="1" applyAlignment="1">
      <alignment horizontal="center" vertical="center" wrapText="1"/>
    </xf>
    <xf numFmtId="0" fontId="49" fillId="31" borderId="62" xfId="0" applyFont="1" applyFill="1" applyBorder="1" applyAlignment="1">
      <alignment horizontal="center" vertical="center" wrapText="1"/>
    </xf>
    <xf numFmtId="0" fontId="50" fillId="30" borderId="56" xfId="0" applyFont="1" applyFill="1" applyBorder="1" applyAlignment="1">
      <alignment horizontal="center" vertical="center" wrapText="1"/>
    </xf>
    <xf numFmtId="3" fontId="50" fillId="0" borderId="24" xfId="0" applyNumberFormat="1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 horizontal="center" vertical="center" wrapText="1"/>
    </xf>
    <xf numFmtId="0" fontId="51" fillId="0" borderId="52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9" fillId="31" borderId="31" xfId="0" applyFont="1" applyFill="1" applyBorder="1" applyAlignment="1">
      <alignment horizontal="center" vertical="center" wrapText="1"/>
    </xf>
    <xf numFmtId="9" fontId="50" fillId="0" borderId="34" xfId="0" applyNumberFormat="1" applyFont="1" applyFill="1" applyBorder="1" applyAlignment="1">
      <alignment horizontal="center" vertical="center" wrapText="1"/>
    </xf>
    <xf numFmtId="9" fontId="50" fillId="0" borderId="64" xfId="0" applyNumberFormat="1" applyFont="1" applyFill="1" applyBorder="1" applyAlignment="1">
      <alignment horizontal="center" vertical="center" wrapText="1"/>
    </xf>
    <xf numFmtId="9" fontId="50" fillId="0" borderId="18" xfId="0" applyNumberFormat="1" applyFont="1" applyFill="1" applyBorder="1" applyAlignment="1">
      <alignment horizontal="center" vertical="center" wrapText="1"/>
    </xf>
    <xf numFmtId="0" fontId="48" fillId="30" borderId="45" xfId="0" applyFont="1" applyFill="1" applyBorder="1" applyAlignment="1">
      <alignment horizontal="center" vertical="center" wrapText="1"/>
    </xf>
    <xf numFmtId="0" fontId="48" fillId="30" borderId="77" xfId="0" applyFont="1" applyFill="1" applyBorder="1" applyAlignment="1">
      <alignment horizontal="center" vertical="center" wrapText="1"/>
    </xf>
    <xf numFmtId="0" fontId="48" fillId="30" borderId="31" xfId="0" applyFont="1" applyFill="1" applyBorder="1" applyAlignment="1">
      <alignment horizontal="center" vertical="center" wrapText="1"/>
    </xf>
    <xf numFmtId="3" fontId="50" fillId="0" borderId="18" xfId="0" applyNumberFormat="1" applyFont="1" applyFill="1" applyBorder="1" applyAlignment="1">
      <alignment horizontal="center" vertical="center" wrapText="1"/>
    </xf>
    <xf numFmtId="0" fontId="51" fillId="30" borderId="34" xfId="49" applyFont="1" applyFill="1" applyBorder="1" applyAlignment="1">
      <alignment horizontal="center" vertical="center" wrapText="1"/>
      <protection/>
    </xf>
    <xf numFmtId="0" fontId="51" fillId="30" borderId="64" xfId="49" applyFont="1" applyFill="1" applyBorder="1" applyAlignment="1">
      <alignment horizontal="center" vertical="center" wrapText="1"/>
      <protection/>
    </xf>
    <xf numFmtId="0" fontId="51" fillId="30" borderId="18" xfId="49" applyFont="1" applyFill="1" applyBorder="1" applyAlignment="1">
      <alignment horizontal="center" vertical="center" wrapText="1"/>
      <protection/>
    </xf>
    <xf numFmtId="10" fontId="51" fillId="0" borderId="34" xfId="0" applyNumberFormat="1" applyFont="1" applyFill="1" applyBorder="1" applyAlignment="1">
      <alignment horizontal="center" vertical="center" wrapText="1"/>
    </xf>
    <xf numFmtId="10" fontId="51" fillId="0" borderId="64" xfId="0" applyNumberFormat="1" applyFont="1" applyFill="1" applyBorder="1" applyAlignment="1">
      <alignment horizontal="center" vertical="center" wrapText="1"/>
    </xf>
    <xf numFmtId="10" fontId="51" fillId="0" borderId="18" xfId="0" applyNumberFormat="1" applyFont="1" applyFill="1" applyBorder="1" applyAlignment="1">
      <alignment horizontal="center" vertical="center" wrapText="1"/>
    </xf>
    <xf numFmtId="9" fontId="51" fillId="0" borderId="34" xfId="0" applyNumberFormat="1" applyFont="1" applyFill="1" applyBorder="1" applyAlignment="1">
      <alignment horizontal="center" vertical="center" wrapText="1"/>
    </xf>
    <xf numFmtId="9" fontId="51" fillId="0" borderId="64" xfId="0" applyNumberFormat="1" applyFont="1" applyFill="1" applyBorder="1" applyAlignment="1">
      <alignment horizontal="center" vertical="center" wrapText="1"/>
    </xf>
    <xf numFmtId="9" fontId="51" fillId="0" borderId="18" xfId="0" applyNumberFormat="1" applyFont="1" applyFill="1" applyBorder="1" applyAlignment="1">
      <alignment horizontal="center" vertical="center" wrapText="1"/>
    </xf>
    <xf numFmtId="0" fontId="50" fillId="30" borderId="51" xfId="49" applyFont="1" applyFill="1" applyBorder="1" applyAlignment="1">
      <alignment horizontal="center" vertical="center" wrapText="1"/>
      <protection/>
    </xf>
    <xf numFmtId="0" fontId="50" fillId="30" borderId="52" xfId="49" applyFont="1" applyFill="1" applyBorder="1" applyAlignment="1">
      <alignment horizontal="center" vertical="center" wrapText="1"/>
      <protection/>
    </xf>
    <xf numFmtId="0" fontId="50" fillId="30" borderId="33" xfId="49" applyFont="1" applyFill="1" applyBorder="1" applyAlignment="1">
      <alignment horizontal="center" vertical="center" wrapText="1"/>
      <protection/>
    </xf>
    <xf numFmtId="0" fontId="50" fillId="0" borderId="51" xfId="49" applyFont="1" applyFill="1" applyBorder="1" applyAlignment="1">
      <alignment horizontal="center" vertical="center" wrapText="1"/>
      <protection/>
    </xf>
    <xf numFmtId="0" fontId="50" fillId="0" borderId="52" xfId="49" applyFont="1" applyFill="1" applyBorder="1" applyAlignment="1">
      <alignment horizontal="center" vertical="center" wrapText="1"/>
      <protection/>
    </xf>
    <xf numFmtId="0" fontId="50" fillId="0" borderId="33" xfId="49" applyFont="1" applyFill="1" applyBorder="1" applyAlignment="1">
      <alignment horizontal="center" vertical="center" wrapText="1"/>
      <protection/>
    </xf>
    <xf numFmtId="3" fontId="50" fillId="0" borderId="51" xfId="0" applyNumberFormat="1" applyFont="1" applyFill="1" applyBorder="1" applyAlignment="1">
      <alignment horizontal="center" vertical="center" wrapText="1"/>
    </xf>
    <xf numFmtId="3" fontId="50" fillId="0" borderId="52" xfId="0" applyNumberFormat="1" applyFont="1" applyFill="1" applyBorder="1" applyAlignment="1">
      <alignment horizontal="center" vertical="center" wrapText="1"/>
    </xf>
    <xf numFmtId="3" fontId="50" fillId="0" borderId="33" xfId="0" applyNumberFormat="1" applyFont="1" applyFill="1" applyBorder="1" applyAlignment="1">
      <alignment horizontal="center" vertical="center" wrapText="1"/>
    </xf>
    <xf numFmtId="0" fontId="49" fillId="31" borderId="43" xfId="0" applyFont="1" applyFill="1" applyBorder="1" applyAlignment="1">
      <alignment horizontal="center" vertical="center" wrapText="1"/>
    </xf>
    <xf numFmtId="0" fontId="50" fillId="30" borderId="17" xfId="49" applyFont="1" applyFill="1" applyBorder="1" applyAlignment="1">
      <alignment horizontal="center" vertical="center" wrapText="1"/>
      <protection/>
    </xf>
    <xf numFmtId="0" fontId="50" fillId="30" borderId="17" xfId="0" applyFont="1" applyFill="1" applyBorder="1" applyAlignment="1">
      <alignment horizontal="center" vertical="center" wrapText="1"/>
    </xf>
    <xf numFmtId="0" fontId="51" fillId="0" borderId="44" xfId="49" applyFont="1" applyFill="1" applyBorder="1" applyAlignment="1">
      <alignment horizontal="center" vertical="center" wrapText="1"/>
      <protection/>
    </xf>
    <xf numFmtId="0" fontId="51" fillId="0" borderId="76" xfId="49" applyFont="1" applyFill="1" applyBorder="1" applyAlignment="1">
      <alignment horizontal="center" vertical="center" wrapText="1"/>
      <protection/>
    </xf>
    <xf numFmtId="0" fontId="51" fillId="0" borderId="24" xfId="49" applyFont="1" applyFill="1" applyBorder="1" applyAlignment="1">
      <alignment horizontal="center" vertical="center" wrapText="1"/>
      <protection/>
    </xf>
    <xf numFmtId="0" fontId="51" fillId="0" borderId="34" xfId="49" applyFont="1" applyFill="1" applyBorder="1" applyAlignment="1">
      <alignment horizontal="center" vertical="center" wrapText="1"/>
      <protection/>
    </xf>
    <xf numFmtId="0" fontId="51" fillId="0" borderId="64" xfId="49" applyFont="1" applyFill="1" applyBorder="1" applyAlignment="1">
      <alignment horizontal="center" vertical="center" wrapText="1"/>
      <protection/>
    </xf>
    <xf numFmtId="0" fontId="51" fillId="0" borderId="18" xfId="49" applyFont="1" applyFill="1" applyBorder="1" applyAlignment="1">
      <alignment horizontal="center" vertical="center" wrapText="1"/>
      <protection/>
    </xf>
    <xf numFmtId="0" fontId="50" fillId="0" borderId="24" xfId="49" applyFont="1" applyFill="1" applyBorder="1" applyAlignment="1">
      <alignment horizontal="center" vertical="center" wrapText="1"/>
      <protection/>
    </xf>
    <xf numFmtId="0" fontId="49" fillId="31" borderId="84" xfId="0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0" fontId="49" fillId="31" borderId="85" xfId="0" applyFont="1" applyFill="1" applyBorder="1" applyAlignment="1">
      <alignment horizontal="center" vertical="center" wrapText="1"/>
    </xf>
    <xf numFmtId="0" fontId="50" fillId="0" borderId="23" xfId="49" applyFont="1" applyFill="1" applyBorder="1" applyAlignment="1">
      <alignment horizontal="center" vertical="center" wrapText="1"/>
      <protection/>
    </xf>
    <xf numFmtId="0" fontId="51" fillId="0" borderId="44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10" fontId="50" fillId="0" borderId="34" xfId="0" applyNumberFormat="1" applyFont="1" applyFill="1" applyBorder="1" applyAlignment="1">
      <alignment horizontal="center" vertical="center" wrapText="1"/>
    </xf>
    <xf numFmtId="10" fontId="50" fillId="0" borderId="18" xfId="0" applyNumberFormat="1" applyFont="1" applyFill="1" applyBorder="1" applyAlignment="1">
      <alignment horizontal="center" vertical="center" wrapText="1"/>
    </xf>
    <xf numFmtId="0" fontId="51" fillId="30" borderId="34" xfId="0" applyFont="1" applyFill="1" applyBorder="1" applyAlignment="1">
      <alignment horizontal="center" vertical="center" wrapText="1"/>
    </xf>
    <xf numFmtId="0" fontId="51" fillId="30" borderId="18" xfId="0" applyFont="1" applyFill="1" applyBorder="1" applyAlignment="1">
      <alignment horizontal="center" vertical="center" wrapText="1"/>
    </xf>
    <xf numFmtId="0" fontId="50" fillId="0" borderId="56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left" vertical="center" wrapText="1"/>
    </xf>
    <xf numFmtId="0" fontId="50" fillId="0" borderId="64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left" vertical="center" wrapText="1"/>
    </xf>
    <xf numFmtId="0" fontId="0" fillId="30" borderId="1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KPT04_Main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1428750</xdr:colOff>
      <xdr:row>0</xdr:row>
      <xdr:rowOff>142875</xdr:rowOff>
    </xdr:from>
    <xdr:to>
      <xdr:col>1</xdr:col>
      <xdr:colOff>561975</xdr:colOff>
      <xdr:row>3</xdr:row>
      <xdr:rowOff>323850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42875"/>
          <a:ext cx="933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1304925</xdr:colOff>
      <xdr:row>0</xdr:row>
      <xdr:rowOff>76200</xdr:rowOff>
    </xdr:from>
    <xdr:to>
      <xdr:col>1</xdr:col>
      <xdr:colOff>447675</xdr:colOff>
      <xdr:row>3</xdr:row>
      <xdr:rowOff>247650</xdr:rowOff>
    </xdr:to>
    <xdr:pic>
      <xdr:nvPicPr>
        <xdr:cNvPr id="2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76200"/>
          <a:ext cx="9429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G34">
      <selection activeCell="M52" sqref="M52"/>
    </sheetView>
  </sheetViews>
  <sheetFormatPr defaultColWidth="11.421875" defaultRowHeight="12.75"/>
  <cols>
    <col min="1" max="1" width="27.00390625" style="6" customWidth="1"/>
    <col min="2" max="2" width="30.7109375" style="6" customWidth="1"/>
    <col min="3" max="3" width="19.421875" style="6" customWidth="1"/>
    <col min="4" max="4" width="40.7109375" style="6" customWidth="1"/>
    <col min="5" max="5" width="12.7109375" style="6" customWidth="1"/>
    <col min="6" max="6" width="15.7109375" style="6" customWidth="1"/>
    <col min="7" max="8" width="35.7109375" style="6" customWidth="1"/>
    <col min="9" max="9" width="40.7109375" style="6" customWidth="1"/>
    <col min="10" max="10" width="12.7109375" style="6" customWidth="1"/>
    <col min="11" max="11" width="15.7109375" style="6" customWidth="1"/>
    <col min="12" max="12" width="21.28125" style="6" customWidth="1"/>
    <col min="13" max="13" width="20.140625" style="6" customWidth="1"/>
    <col min="14" max="14" width="20.421875" style="9" customWidth="1"/>
    <col min="15" max="15" width="38.421875" style="9" customWidth="1"/>
    <col min="16" max="16" width="15.7109375" style="9" customWidth="1"/>
    <col min="17" max="17" width="24.28125" style="9" customWidth="1"/>
    <col min="18" max="18" width="20.28125" style="9" customWidth="1"/>
    <col min="19" max="19" width="17.00390625" style="9" customWidth="1"/>
    <col min="20" max="20" width="22.57421875" style="21" customWidth="1"/>
    <col min="21" max="21" width="25.28125" style="6" customWidth="1"/>
    <col min="22" max="16384" width="11.421875" style="2" customWidth="1"/>
  </cols>
  <sheetData>
    <row r="1" spans="1:21" ht="22.5" customHeight="1">
      <c r="A1" s="273"/>
      <c r="B1" s="274"/>
      <c r="C1" s="279" t="s">
        <v>5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1"/>
      <c r="U1" s="40" t="s">
        <v>15</v>
      </c>
    </row>
    <row r="2" spans="1:21" ht="25.5" customHeight="1">
      <c r="A2" s="275"/>
      <c r="B2" s="276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43"/>
      <c r="U2" s="41" t="s">
        <v>36</v>
      </c>
    </row>
    <row r="3" spans="1:21" ht="20.25" customHeight="1">
      <c r="A3" s="275"/>
      <c r="B3" s="276"/>
      <c r="C3" s="275" t="s">
        <v>2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76"/>
      <c r="U3" s="41" t="s">
        <v>37</v>
      </c>
    </row>
    <row r="4" spans="1:21" ht="27.75" customHeight="1" thickBot="1">
      <c r="A4" s="277"/>
      <c r="B4" s="278"/>
      <c r="C4" s="277" t="s">
        <v>3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78"/>
      <c r="U4" s="42" t="s">
        <v>6</v>
      </c>
    </row>
    <row r="5" spans="3:21" ht="19.5" customHeight="1" thickBot="1">
      <c r="C5" s="5"/>
      <c r="D5" s="5"/>
      <c r="E5" s="5"/>
      <c r="F5" s="5"/>
      <c r="G5" s="5"/>
      <c r="H5" s="5"/>
      <c r="I5" s="5"/>
      <c r="J5" s="5"/>
      <c r="K5" s="5"/>
      <c r="L5" s="7"/>
      <c r="M5" s="7"/>
      <c r="N5" s="7"/>
      <c r="O5" s="7"/>
      <c r="P5" s="7"/>
      <c r="Q5" s="7"/>
      <c r="R5" s="7"/>
      <c r="S5" s="7"/>
      <c r="T5" s="18"/>
      <c r="U5" s="7"/>
    </row>
    <row r="6" spans="1:21" ht="24" customHeight="1" thickBot="1">
      <c r="A6" s="283" t="s">
        <v>38</v>
      </c>
      <c r="B6" s="284"/>
      <c r="C6" s="284"/>
      <c r="D6" s="284"/>
      <c r="E6" s="284"/>
      <c r="F6" s="284"/>
      <c r="G6" s="284"/>
      <c r="H6" s="284"/>
      <c r="I6" s="284"/>
      <c r="J6" s="284"/>
      <c r="K6" s="285"/>
      <c r="L6" s="269" t="s">
        <v>39</v>
      </c>
      <c r="M6" s="267"/>
      <c r="N6" s="267"/>
      <c r="O6" s="267"/>
      <c r="P6" s="267"/>
      <c r="Q6" s="267"/>
      <c r="R6" s="267"/>
      <c r="S6" s="267"/>
      <c r="T6" s="267"/>
      <c r="U6" s="268"/>
    </row>
    <row r="7" spans="1:21" s="3" customFormat="1" ht="9" customHeight="1" thickBot="1">
      <c r="A7" s="263"/>
      <c r="B7" s="263"/>
      <c r="C7" s="263"/>
      <c r="D7" s="263"/>
      <c r="E7" s="263"/>
      <c r="F7" s="263"/>
      <c r="G7" s="263"/>
      <c r="H7" s="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9"/>
      <c r="U7" s="7"/>
    </row>
    <row r="8" spans="1:21" s="3" customFormat="1" ht="24.75" customHeight="1" thickBot="1">
      <c r="A8" s="264" t="s">
        <v>31</v>
      </c>
      <c r="B8" s="265"/>
      <c r="C8" s="265"/>
      <c r="D8" s="265"/>
      <c r="E8" s="265"/>
      <c r="F8" s="265"/>
      <c r="G8" s="265"/>
      <c r="H8" s="265"/>
      <c r="I8" s="265"/>
      <c r="J8" s="265"/>
      <c r="K8" s="266"/>
      <c r="L8" s="267" t="s">
        <v>16</v>
      </c>
      <c r="M8" s="267"/>
      <c r="N8" s="268"/>
      <c r="O8" s="269" t="s">
        <v>32</v>
      </c>
      <c r="P8" s="267"/>
      <c r="Q8" s="268"/>
      <c r="R8" s="269" t="s">
        <v>17</v>
      </c>
      <c r="S8" s="267"/>
      <c r="T8" s="268"/>
      <c r="U8" s="27" t="s">
        <v>18</v>
      </c>
    </row>
    <row r="9" spans="1:21" s="4" customFormat="1" ht="24" customHeight="1" thickBot="1">
      <c r="A9" s="270" t="s">
        <v>19</v>
      </c>
      <c r="B9" s="249" t="s">
        <v>20</v>
      </c>
      <c r="C9" s="249" t="s">
        <v>21</v>
      </c>
      <c r="D9" s="251" t="s">
        <v>22</v>
      </c>
      <c r="E9" s="252"/>
      <c r="F9" s="272"/>
      <c r="G9" s="249" t="s">
        <v>23</v>
      </c>
      <c r="H9" s="249" t="s">
        <v>24</v>
      </c>
      <c r="I9" s="251" t="s">
        <v>25</v>
      </c>
      <c r="J9" s="252"/>
      <c r="K9" s="253"/>
      <c r="L9" s="44">
        <v>1</v>
      </c>
      <c r="M9" s="22">
        <v>2</v>
      </c>
      <c r="N9" s="22">
        <v>3</v>
      </c>
      <c r="O9" s="44">
        <v>4</v>
      </c>
      <c r="P9" s="22">
        <v>5</v>
      </c>
      <c r="Q9" s="22">
        <v>6</v>
      </c>
      <c r="R9" s="44">
        <v>7</v>
      </c>
      <c r="S9" s="22">
        <v>8</v>
      </c>
      <c r="T9" s="22">
        <v>9</v>
      </c>
      <c r="U9" s="44">
        <v>10</v>
      </c>
    </row>
    <row r="10" spans="1:21" s="1" customFormat="1" ht="85.5" customHeight="1" thickBot="1">
      <c r="A10" s="271"/>
      <c r="B10" s="250"/>
      <c r="C10" s="250"/>
      <c r="D10" s="35" t="s">
        <v>26</v>
      </c>
      <c r="E10" s="35" t="s">
        <v>27</v>
      </c>
      <c r="F10" s="35" t="s">
        <v>28</v>
      </c>
      <c r="G10" s="250"/>
      <c r="H10" s="250"/>
      <c r="I10" s="35" t="s">
        <v>26</v>
      </c>
      <c r="J10" s="35" t="s">
        <v>29</v>
      </c>
      <c r="K10" s="46" t="s">
        <v>30</v>
      </c>
      <c r="L10" s="45" t="s">
        <v>4</v>
      </c>
      <c r="M10" s="31" t="s">
        <v>7</v>
      </c>
      <c r="N10" s="31" t="s">
        <v>8</v>
      </c>
      <c r="O10" s="31" t="s">
        <v>35</v>
      </c>
      <c r="P10" s="31" t="s">
        <v>34</v>
      </c>
      <c r="Q10" s="31" t="s">
        <v>33</v>
      </c>
      <c r="R10" s="31" t="s">
        <v>9</v>
      </c>
      <c r="S10" s="31" t="s">
        <v>1</v>
      </c>
      <c r="T10" s="32" t="s">
        <v>11</v>
      </c>
      <c r="U10" s="33" t="s">
        <v>0</v>
      </c>
    </row>
    <row r="11" spans="1:21" s="1" customFormat="1" ht="67.5" customHeight="1">
      <c r="A11" s="47" t="s">
        <v>40</v>
      </c>
      <c r="B11" s="55" t="s">
        <v>45</v>
      </c>
      <c r="C11" s="52" t="s">
        <v>46</v>
      </c>
      <c r="D11" s="54" t="s">
        <v>96</v>
      </c>
      <c r="E11" s="53" t="s">
        <v>56</v>
      </c>
      <c r="F11" s="50">
        <v>1</v>
      </c>
      <c r="G11" s="56" t="s">
        <v>97</v>
      </c>
      <c r="H11" s="54" t="s">
        <v>98</v>
      </c>
      <c r="I11" s="49" t="s">
        <v>99</v>
      </c>
      <c r="J11" s="57">
        <v>16</v>
      </c>
      <c r="K11" s="51">
        <v>16</v>
      </c>
      <c r="L11" s="26"/>
      <c r="M11" s="26" t="s">
        <v>135</v>
      </c>
      <c r="N11" s="26"/>
      <c r="O11" s="65" t="s">
        <v>157</v>
      </c>
      <c r="P11" s="26"/>
      <c r="Q11" s="26">
        <v>3</v>
      </c>
      <c r="R11" s="26"/>
      <c r="S11" s="26"/>
      <c r="T11" s="38"/>
      <c r="U11" s="39"/>
    </row>
    <row r="12" spans="1:21" s="1" customFormat="1" ht="72.75" customHeight="1">
      <c r="A12" s="47" t="s">
        <v>40</v>
      </c>
      <c r="B12" s="55" t="s">
        <v>45</v>
      </c>
      <c r="C12" s="52" t="s">
        <v>46</v>
      </c>
      <c r="D12" s="54" t="s">
        <v>96</v>
      </c>
      <c r="E12" s="53" t="s">
        <v>56</v>
      </c>
      <c r="F12" s="50">
        <v>1</v>
      </c>
      <c r="G12" s="56" t="s">
        <v>97</v>
      </c>
      <c r="H12" s="54" t="s">
        <v>98</v>
      </c>
      <c r="I12" s="49" t="s">
        <v>100</v>
      </c>
      <c r="J12" s="58">
        <v>16</v>
      </c>
      <c r="K12" s="51">
        <v>16</v>
      </c>
      <c r="L12" s="26"/>
      <c r="M12" s="26" t="s">
        <v>135</v>
      </c>
      <c r="N12" s="26"/>
      <c r="O12" s="65" t="s">
        <v>152</v>
      </c>
      <c r="P12" s="26"/>
      <c r="Q12" s="26">
        <v>3</v>
      </c>
      <c r="R12" s="26"/>
      <c r="S12" s="26"/>
      <c r="T12" s="38"/>
      <c r="U12" s="39"/>
    </row>
    <row r="13" spans="1:21" s="1" customFormat="1" ht="64.5" customHeight="1">
      <c r="A13" s="47" t="s">
        <v>40</v>
      </c>
      <c r="B13" s="55" t="s">
        <v>45</v>
      </c>
      <c r="C13" s="52" t="s">
        <v>46</v>
      </c>
      <c r="D13" s="54" t="s">
        <v>96</v>
      </c>
      <c r="E13" s="53" t="s">
        <v>56</v>
      </c>
      <c r="F13" s="50">
        <v>1</v>
      </c>
      <c r="G13" s="56" t="s">
        <v>97</v>
      </c>
      <c r="H13" s="54" t="s">
        <v>98</v>
      </c>
      <c r="I13" s="49" t="s">
        <v>101</v>
      </c>
      <c r="J13" s="48">
        <v>16</v>
      </c>
      <c r="K13" s="51">
        <v>16</v>
      </c>
      <c r="L13" s="26"/>
      <c r="M13" s="26" t="s">
        <v>135</v>
      </c>
      <c r="N13" s="26"/>
      <c r="O13" s="65" t="s">
        <v>158</v>
      </c>
      <c r="P13" s="26"/>
      <c r="Q13" s="26">
        <v>6</v>
      </c>
      <c r="R13" s="26"/>
      <c r="S13" s="26"/>
      <c r="T13" s="38"/>
      <c r="U13" s="39"/>
    </row>
    <row r="14" spans="1:21" s="1" customFormat="1" ht="64.5" customHeight="1">
      <c r="A14" s="47"/>
      <c r="B14" s="63"/>
      <c r="C14" s="52"/>
      <c r="D14" s="54"/>
      <c r="E14" s="53"/>
      <c r="F14" s="50"/>
      <c r="G14" s="56"/>
      <c r="H14" s="54"/>
      <c r="I14" s="49"/>
      <c r="J14" s="48"/>
      <c r="K14" s="51"/>
      <c r="L14" s="26"/>
      <c r="M14" s="26"/>
      <c r="N14" s="26"/>
      <c r="O14" s="65" t="s">
        <v>159</v>
      </c>
      <c r="P14" s="26"/>
      <c r="Q14" s="26">
        <v>3</v>
      </c>
      <c r="R14" s="26"/>
      <c r="S14" s="26"/>
      <c r="T14" s="38"/>
      <c r="U14" s="39"/>
    </row>
    <row r="15" spans="1:21" s="1" customFormat="1" ht="64.5" customHeight="1">
      <c r="A15" s="47" t="s">
        <v>40</v>
      </c>
      <c r="B15" s="55" t="s">
        <v>45</v>
      </c>
      <c r="C15" s="52" t="s">
        <v>46</v>
      </c>
      <c r="D15" s="54" t="s">
        <v>96</v>
      </c>
      <c r="E15" s="53" t="s">
        <v>56</v>
      </c>
      <c r="F15" s="50">
        <v>1</v>
      </c>
      <c r="G15" s="56" t="s">
        <v>97</v>
      </c>
      <c r="H15" s="54" t="s">
        <v>98</v>
      </c>
      <c r="I15" s="49" t="s">
        <v>102</v>
      </c>
      <c r="J15" s="59">
        <v>1</v>
      </c>
      <c r="K15" s="60">
        <v>1</v>
      </c>
      <c r="L15" s="26"/>
      <c r="M15" s="26" t="s">
        <v>135</v>
      </c>
      <c r="N15" s="26"/>
      <c r="O15" s="65" t="s">
        <v>145</v>
      </c>
      <c r="P15" s="26"/>
      <c r="Q15" s="64">
        <v>1</v>
      </c>
      <c r="R15" s="26"/>
      <c r="S15" s="26"/>
      <c r="T15" s="38"/>
      <c r="U15" s="39"/>
    </row>
    <row r="16" spans="1:21" s="1" customFormat="1" ht="64.5" customHeight="1">
      <c r="A16" s="47"/>
      <c r="B16" s="63"/>
      <c r="C16" s="52"/>
      <c r="D16" s="54"/>
      <c r="E16" s="53"/>
      <c r="F16" s="50"/>
      <c r="G16" s="56"/>
      <c r="H16" s="54"/>
      <c r="I16" s="49"/>
      <c r="J16" s="59"/>
      <c r="K16" s="60"/>
      <c r="L16" s="26"/>
      <c r="M16" s="26" t="s">
        <v>135</v>
      </c>
      <c r="N16" s="26"/>
      <c r="O16" s="65" t="s">
        <v>156</v>
      </c>
      <c r="P16" s="26"/>
      <c r="Q16" s="64">
        <v>1</v>
      </c>
      <c r="R16" s="26"/>
      <c r="S16" s="26"/>
      <c r="T16" s="38"/>
      <c r="U16" s="39"/>
    </row>
    <row r="17" spans="1:21" s="1" customFormat="1" ht="64.5" customHeight="1">
      <c r="A17" s="47"/>
      <c r="B17" s="63"/>
      <c r="C17" s="52"/>
      <c r="D17" s="54"/>
      <c r="E17" s="53"/>
      <c r="F17" s="50"/>
      <c r="G17" s="56"/>
      <c r="H17" s="54"/>
      <c r="I17" s="49"/>
      <c r="J17" s="59"/>
      <c r="K17" s="60"/>
      <c r="L17" s="26"/>
      <c r="M17" s="26"/>
      <c r="N17" s="26"/>
      <c r="O17" s="65" t="s">
        <v>160</v>
      </c>
      <c r="P17" s="26"/>
      <c r="Q17" s="26">
        <v>1</v>
      </c>
      <c r="R17" s="26"/>
      <c r="S17" s="26"/>
      <c r="T17" s="38"/>
      <c r="U17" s="39"/>
    </row>
    <row r="18" spans="1:21" s="1" customFormat="1" ht="56.25" customHeight="1">
      <c r="A18" s="47" t="s">
        <v>40</v>
      </c>
      <c r="B18" s="55" t="s">
        <v>45</v>
      </c>
      <c r="C18" s="52" t="s">
        <v>46</v>
      </c>
      <c r="D18" s="54" t="s">
        <v>96</v>
      </c>
      <c r="E18" s="53" t="s">
        <v>56</v>
      </c>
      <c r="F18" s="50">
        <v>1</v>
      </c>
      <c r="G18" s="56" t="s">
        <v>97</v>
      </c>
      <c r="H18" s="54" t="s">
        <v>98</v>
      </c>
      <c r="I18" s="49" t="s">
        <v>103</v>
      </c>
      <c r="J18" s="59">
        <v>1</v>
      </c>
      <c r="K18" s="60">
        <v>1</v>
      </c>
      <c r="L18" s="26"/>
      <c r="M18" s="26" t="s">
        <v>135</v>
      </c>
      <c r="N18" s="26"/>
      <c r="O18" s="65" t="s">
        <v>155</v>
      </c>
      <c r="P18" s="26"/>
      <c r="Q18" s="64">
        <v>1</v>
      </c>
      <c r="R18" s="26"/>
      <c r="S18" s="26"/>
      <c r="T18" s="38"/>
      <c r="U18" s="39"/>
    </row>
    <row r="19" spans="1:21" s="1" customFormat="1" ht="56.25" customHeight="1">
      <c r="A19" s="47"/>
      <c r="B19" s="63"/>
      <c r="C19" s="52"/>
      <c r="D19" s="54"/>
      <c r="E19" s="53"/>
      <c r="F19" s="50"/>
      <c r="G19" s="56"/>
      <c r="H19" s="54"/>
      <c r="I19" s="49"/>
      <c r="J19" s="59"/>
      <c r="K19" s="60"/>
      <c r="L19" s="26"/>
      <c r="M19" s="26" t="s">
        <v>154</v>
      </c>
      <c r="N19" s="26"/>
      <c r="O19" s="66" t="s">
        <v>153</v>
      </c>
      <c r="P19" s="26"/>
      <c r="Q19" s="64">
        <v>1</v>
      </c>
      <c r="R19" s="26"/>
      <c r="S19" s="26"/>
      <c r="T19" s="38"/>
      <c r="U19" s="39"/>
    </row>
    <row r="20" spans="1:21" s="1" customFormat="1" ht="56.25" customHeight="1">
      <c r="A20" s="47"/>
      <c r="B20" s="63"/>
      <c r="C20" s="52"/>
      <c r="D20" s="54"/>
      <c r="E20" s="53"/>
      <c r="F20" s="50"/>
      <c r="G20" s="56"/>
      <c r="H20" s="54"/>
      <c r="I20" s="49"/>
      <c r="J20" s="59"/>
      <c r="K20" s="60"/>
      <c r="L20" s="26"/>
      <c r="M20" s="26"/>
      <c r="N20" s="26"/>
      <c r="O20" s="66"/>
      <c r="P20" s="26"/>
      <c r="Q20" s="64"/>
      <c r="R20" s="26"/>
      <c r="S20" s="26"/>
      <c r="T20" s="38"/>
      <c r="U20" s="39"/>
    </row>
    <row r="21" spans="1:21" s="1" customFormat="1" ht="52.5" customHeight="1">
      <c r="A21" s="47" t="s">
        <v>40</v>
      </c>
      <c r="B21" s="55" t="s">
        <v>45</v>
      </c>
      <c r="C21" s="52" t="s">
        <v>104</v>
      </c>
      <c r="D21" s="54" t="s">
        <v>105</v>
      </c>
      <c r="E21" s="53" t="s">
        <v>56</v>
      </c>
      <c r="F21" s="50">
        <v>0.2</v>
      </c>
      <c r="G21" s="54" t="s">
        <v>106</v>
      </c>
      <c r="H21" s="54" t="s">
        <v>68</v>
      </c>
      <c r="I21" s="49" t="s">
        <v>107</v>
      </c>
      <c r="J21" s="59">
        <v>1</v>
      </c>
      <c r="K21" s="60">
        <v>1</v>
      </c>
      <c r="L21" s="26"/>
      <c r="M21" s="26" t="s">
        <v>136</v>
      </c>
      <c r="N21" s="26"/>
      <c r="O21" s="26"/>
      <c r="P21" s="26"/>
      <c r="Q21" s="26"/>
      <c r="R21" s="26"/>
      <c r="S21" s="26"/>
      <c r="T21" s="38"/>
      <c r="U21" s="39"/>
    </row>
    <row r="22" spans="1:21" s="1" customFormat="1" ht="39.75" customHeight="1">
      <c r="A22" s="47" t="s">
        <v>40</v>
      </c>
      <c r="B22" s="55" t="s">
        <v>45</v>
      </c>
      <c r="C22" s="52" t="s">
        <v>104</v>
      </c>
      <c r="D22" s="54" t="s">
        <v>105</v>
      </c>
      <c r="E22" s="53" t="s">
        <v>56</v>
      </c>
      <c r="F22" s="50">
        <v>0.2</v>
      </c>
      <c r="G22" s="54" t="s">
        <v>106</v>
      </c>
      <c r="H22" s="54" t="s">
        <v>68</v>
      </c>
      <c r="I22" s="49" t="s">
        <v>108</v>
      </c>
      <c r="J22" s="59">
        <v>1</v>
      </c>
      <c r="K22" s="60">
        <v>1</v>
      </c>
      <c r="L22" s="26"/>
      <c r="M22" s="26" t="s">
        <v>136</v>
      </c>
      <c r="N22" s="26"/>
      <c r="O22" s="26"/>
      <c r="P22" s="26"/>
      <c r="Q22" s="26"/>
      <c r="R22" s="26"/>
      <c r="S22" s="26"/>
      <c r="T22" s="38"/>
      <c r="U22" s="39"/>
    </row>
    <row r="23" spans="1:21" s="1" customFormat="1" ht="40.5" customHeight="1">
      <c r="A23" s="47" t="s">
        <v>40</v>
      </c>
      <c r="B23" s="55" t="s">
        <v>45</v>
      </c>
      <c r="C23" s="52" t="s">
        <v>104</v>
      </c>
      <c r="D23" s="54" t="s">
        <v>105</v>
      </c>
      <c r="E23" s="53" t="s">
        <v>56</v>
      </c>
      <c r="F23" s="50">
        <v>0.2</v>
      </c>
      <c r="G23" s="54" t="s">
        <v>106</v>
      </c>
      <c r="H23" s="54" t="s">
        <v>68</v>
      </c>
      <c r="I23" s="54" t="s">
        <v>109</v>
      </c>
      <c r="J23" s="48">
        <v>8</v>
      </c>
      <c r="K23" s="51">
        <v>8</v>
      </c>
      <c r="L23" s="26"/>
      <c r="M23" s="26" t="s">
        <v>136</v>
      </c>
      <c r="N23" s="26"/>
      <c r="O23" s="26"/>
      <c r="P23" s="26"/>
      <c r="Q23" s="26"/>
      <c r="R23" s="26"/>
      <c r="S23" s="26"/>
      <c r="T23" s="38"/>
      <c r="U23" s="39"/>
    </row>
    <row r="24" spans="1:21" s="1" customFormat="1" ht="51.75" customHeight="1">
      <c r="A24" s="47" t="s">
        <v>40</v>
      </c>
      <c r="B24" s="55" t="s">
        <v>45</v>
      </c>
      <c r="C24" s="52" t="s">
        <v>104</v>
      </c>
      <c r="D24" s="54" t="s">
        <v>105</v>
      </c>
      <c r="E24" s="53" t="s">
        <v>56</v>
      </c>
      <c r="F24" s="50">
        <v>0.2</v>
      </c>
      <c r="G24" s="54" t="s">
        <v>106</v>
      </c>
      <c r="H24" s="54" t="s">
        <v>68</v>
      </c>
      <c r="I24" s="49" t="s">
        <v>110</v>
      </c>
      <c r="J24" s="48">
        <v>8</v>
      </c>
      <c r="K24" s="51">
        <v>10</v>
      </c>
      <c r="L24" s="26"/>
      <c r="M24" s="26" t="s">
        <v>136</v>
      </c>
      <c r="N24" s="26"/>
      <c r="O24" s="26" t="s">
        <v>146</v>
      </c>
      <c r="P24" s="26"/>
      <c r="Q24" s="26">
        <v>1</v>
      </c>
      <c r="R24" s="26"/>
      <c r="S24" s="26"/>
      <c r="T24" s="38"/>
      <c r="U24" s="39"/>
    </row>
    <row r="25" spans="1:21" s="1" customFormat="1" ht="51.75" customHeight="1">
      <c r="A25" s="47"/>
      <c r="B25" s="63"/>
      <c r="C25" s="52"/>
      <c r="D25" s="54"/>
      <c r="E25" s="53"/>
      <c r="F25" s="50"/>
      <c r="G25" s="54"/>
      <c r="H25" s="54"/>
      <c r="I25" s="49"/>
      <c r="J25" s="48"/>
      <c r="K25" s="51"/>
      <c r="L25" s="26"/>
      <c r="M25" s="26" t="s">
        <v>136</v>
      </c>
      <c r="N25" s="26"/>
      <c r="O25" s="26" t="s">
        <v>147</v>
      </c>
      <c r="P25" s="26"/>
      <c r="Q25" s="26">
        <v>1</v>
      </c>
      <c r="R25" s="26"/>
      <c r="S25" s="26"/>
      <c r="T25" s="38"/>
      <c r="U25" s="39"/>
    </row>
    <row r="26" spans="1:21" s="1" customFormat="1" ht="51.75" customHeight="1">
      <c r="A26" s="47"/>
      <c r="B26" s="63"/>
      <c r="C26" s="52"/>
      <c r="D26" s="54"/>
      <c r="E26" s="53"/>
      <c r="F26" s="50"/>
      <c r="G26" s="54"/>
      <c r="H26" s="54"/>
      <c r="I26" s="49"/>
      <c r="J26" s="48"/>
      <c r="K26" s="51"/>
      <c r="L26" s="26"/>
      <c r="M26" s="26" t="s">
        <v>136</v>
      </c>
      <c r="N26" s="26"/>
      <c r="O26" s="26" t="s">
        <v>148</v>
      </c>
      <c r="P26" s="26"/>
      <c r="Q26" s="64">
        <v>0.5</v>
      </c>
      <c r="R26" s="26"/>
      <c r="S26" s="26"/>
      <c r="T26" s="38"/>
      <c r="U26" s="39"/>
    </row>
    <row r="27" spans="1:21" s="1" customFormat="1" ht="51.75" customHeight="1">
      <c r="A27" s="47"/>
      <c r="B27" s="63"/>
      <c r="C27" s="52"/>
      <c r="D27" s="54"/>
      <c r="E27" s="53"/>
      <c r="F27" s="50"/>
      <c r="G27" s="54"/>
      <c r="H27" s="54"/>
      <c r="I27" s="49"/>
      <c r="J27" s="48"/>
      <c r="K27" s="51"/>
      <c r="L27" s="26"/>
      <c r="M27" s="26" t="s">
        <v>136</v>
      </c>
      <c r="N27" s="26"/>
      <c r="O27" s="26" t="s">
        <v>149</v>
      </c>
      <c r="P27" s="26"/>
      <c r="Q27" s="26">
        <v>3</v>
      </c>
      <c r="R27" s="26"/>
      <c r="S27" s="26"/>
      <c r="T27" s="38"/>
      <c r="U27" s="39"/>
    </row>
    <row r="28" spans="1:21" s="1" customFormat="1" ht="51.75" customHeight="1">
      <c r="A28" s="47"/>
      <c r="B28" s="63"/>
      <c r="C28" s="52"/>
      <c r="D28" s="54"/>
      <c r="E28" s="53"/>
      <c r="F28" s="50"/>
      <c r="G28" s="54"/>
      <c r="H28" s="54"/>
      <c r="I28" s="49"/>
      <c r="J28" s="48"/>
      <c r="K28" s="51"/>
      <c r="L28" s="26"/>
      <c r="M28" s="26" t="s">
        <v>136</v>
      </c>
      <c r="N28" s="26"/>
      <c r="O28" s="26" t="s">
        <v>150</v>
      </c>
      <c r="P28" s="26"/>
      <c r="Q28" s="26">
        <v>6</v>
      </c>
      <c r="R28" s="26"/>
      <c r="S28" s="26"/>
      <c r="T28" s="38"/>
      <c r="U28" s="39"/>
    </row>
    <row r="29" spans="1:21" s="1" customFormat="1" ht="51.75" customHeight="1">
      <c r="A29" s="47"/>
      <c r="B29" s="63"/>
      <c r="C29" s="52"/>
      <c r="D29" s="54"/>
      <c r="E29" s="53"/>
      <c r="F29" s="50"/>
      <c r="G29" s="54"/>
      <c r="H29" s="54"/>
      <c r="I29" s="49"/>
      <c r="J29" s="48"/>
      <c r="K29" s="51"/>
      <c r="L29" s="26"/>
      <c r="M29" s="26" t="s">
        <v>136</v>
      </c>
      <c r="N29" s="26"/>
      <c r="O29" s="26" t="s">
        <v>151</v>
      </c>
      <c r="P29" s="26"/>
      <c r="Q29" s="64">
        <v>1</v>
      </c>
      <c r="R29" s="26"/>
      <c r="S29" s="26"/>
      <c r="T29" s="38"/>
      <c r="U29" s="39"/>
    </row>
    <row r="30" spans="1:21" s="1" customFormat="1" ht="51.75" customHeight="1">
      <c r="A30" s="47"/>
      <c r="B30" s="63"/>
      <c r="C30" s="52"/>
      <c r="D30" s="54"/>
      <c r="E30" s="53"/>
      <c r="F30" s="50"/>
      <c r="G30" s="54"/>
      <c r="H30" s="54"/>
      <c r="I30" s="49"/>
      <c r="J30" s="48"/>
      <c r="K30" s="51"/>
      <c r="L30" s="26"/>
      <c r="M30" s="26"/>
      <c r="N30" s="26"/>
      <c r="O30" s="26"/>
      <c r="P30" s="26"/>
      <c r="Q30" s="26"/>
      <c r="R30" s="26"/>
      <c r="S30" s="26"/>
      <c r="T30" s="38"/>
      <c r="U30" s="39"/>
    </row>
    <row r="31" spans="1:21" s="1" customFormat="1" ht="51.75" customHeight="1">
      <c r="A31" s="47"/>
      <c r="B31" s="63"/>
      <c r="C31" s="52"/>
      <c r="D31" s="54"/>
      <c r="E31" s="53"/>
      <c r="F31" s="50"/>
      <c r="G31" s="54"/>
      <c r="H31" s="54"/>
      <c r="I31" s="49"/>
      <c r="J31" s="48"/>
      <c r="K31" s="51"/>
      <c r="L31" s="26"/>
      <c r="M31" s="26"/>
      <c r="N31" s="26"/>
      <c r="O31" s="26"/>
      <c r="P31" s="26"/>
      <c r="Q31" s="26"/>
      <c r="R31" s="26"/>
      <c r="S31" s="26"/>
      <c r="T31" s="38"/>
      <c r="U31" s="39"/>
    </row>
    <row r="32" spans="1:21" s="1" customFormat="1" ht="51.75" customHeight="1">
      <c r="A32" s="47"/>
      <c r="B32" s="63"/>
      <c r="C32" s="52"/>
      <c r="D32" s="54"/>
      <c r="E32" s="53"/>
      <c r="F32" s="50"/>
      <c r="G32" s="54"/>
      <c r="H32" s="54"/>
      <c r="I32" s="49"/>
      <c r="J32" s="48"/>
      <c r="K32" s="51"/>
      <c r="L32" s="26"/>
      <c r="M32" s="26"/>
      <c r="N32" s="26"/>
      <c r="O32" s="26"/>
      <c r="P32" s="26"/>
      <c r="Q32" s="26"/>
      <c r="R32" s="26"/>
      <c r="S32" s="26"/>
      <c r="T32" s="38"/>
      <c r="U32" s="39"/>
    </row>
    <row r="33" spans="1:21" s="1" customFormat="1" ht="51.75" customHeight="1">
      <c r="A33" s="47"/>
      <c r="B33" s="63"/>
      <c r="C33" s="52"/>
      <c r="D33" s="54"/>
      <c r="E33" s="53"/>
      <c r="F33" s="50"/>
      <c r="G33" s="54"/>
      <c r="H33" s="54"/>
      <c r="I33" s="49"/>
      <c r="J33" s="48"/>
      <c r="K33" s="51"/>
      <c r="L33" s="26"/>
      <c r="M33" s="26"/>
      <c r="N33" s="26"/>
      <c r="O33" s="26"/>
      <c r="P33" s="26"/>
      <c r="Q33" s="26"/>
      <c r="R33" s="26"/>
      <c r="S33" s="26"/>
      <c r="T33" s="38"/>
      <c r="U33" s="39"/>
    </row>
    <row r="34" spans="1:21" s="1" customFormat="1" ht="51.75" customHeight="1">
      <c r="A34" s="47"/>
      <c r="B34" s="63"/>
      <c r="C34" s="52"/>
      <c r="D34" s="54"/>
      <c r="E34" s="53"/>
      <c r="F34" s="50"/>
      <c r="G34" s="54"/>
      <c r="H34" s="54"/>
      <c r="I34" s="49"/>
      <c r="J34" s="48"/>
      <c r="K34" s="51"/>
      <c r="L34" s="26"/>
      <c r="M34" s="26"/>
      <c r="N34" s="26"/>
      <c r="O34" s="26"/>
      <c r="P34" s="26"/>
      <c r="Q34" s="26"/>
      <c r="R34" s="26"/>
      <c r="S34" s="26"/>
      <c r="T34" s="38"/>
      <c r="U34" s="39"/>
    </row>
    <row r="35" spans="1:21" s="1" customFormat="1" ht="51.75" customHeight="1">
      <c r="A35" s="47"/>
      <c r="B35" s="63"/>
      <c r="C35" s="52"/>
      <c r="D35" s="54"/>
      <c r="E35" s="53"/>
      <c r="F35" s="50"/>
      <c r="G35" s="54"/>
      <c r="H35" s="54"/>
      <c r="I35" s="49"/>
      <c r="J35" s="48"/>
      <c r="K35" s="51"/>
      <c r="L35" s="26"/>
      <c r="M35" s="26"/>
      <c r="N35" s="26"/>
      <c r="O35" s="26"/>
      <c r="P35" s="26"/>
      <c r="Q35" s="26"/>
      <c r="R35" s="26"/>
      <c r="S35" s="26"/>
      <c r="T35" s="38"/>
      <c r="U35" s="39"/>
    </row>
    <row r="36" spans="1:21" s="1" customFormat="1" ht="67.5" customHeight="1">
      <c r="A36" s="47" t="s">
        <v>40</v>
      </c>
      <c r="B36" s="55" t="s">
        <v>45</v>
      </c>
      <c r="C36" s="52" t="s">
        <v>104</v>
      </c>
      <c r="D36" s="49" t="s">
        <v>111</v>
      </c>
      <c r="E36" s="53" t="s">
        <v>56</v>
      </c>
      <c r="F36" s="48">
        <v>4000</v>
      </c>
      <c r="G36" s="49" t="s">
        <v>112</v>
      </c>
      <c r="H36" s="49" t="s">
        <v>111</v>
      </c>
      <c r="I36" s="49" t="s">
        <v>113</v>
      </c>
      <c r="J36" s="48" t="s">
        <v>63</v>
      </c>
      <c r="K36" s="51">
        <v>1</v>
      </c>
      <c r="L36" s="25"/>
      <c r="M36" s="25" t="s">
        <v>137</v>
      </c>
      <c r="N36" s="25"/>
      <c r="O36" s="25"/>
      <c r="P36" s="25"/>
      <c r="Q36" s="25"/>
      <c r="R36" s="25"/>
      <c r="S36" s="25"/>
      <c r="T36" s="36"/>
      <c r="U36" s="37"/>
    </row>
    <row r="37" spans="1:21" ht="15" customHeight="1">
      <c r="A37" s="254" t="s">
        <v>13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8" t="e">
        <f>#REF!+T23+T24+T36+#REF!+#REF!</f>
        <v>#REF!</v>
      </c>
      <c r="U37" s="34"/>
    </row>
    <row r="38" spans="1:21" ht="13.5" thickBot="1">
      <c r="A38" s="256"/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9"/>
      <c r="U38" s="17"/>
    </row>
    <row r="39" spans="1:21" ht="12.75">
      <c r="A39" s="10"/>
      <c r="B39" s="8"/>
      <c r="C39" s="11"/>
      <c r="D39" s="8"/>
      <c r="E39" s="11"/>
      <c r="F39" s="8"/>
      <c r="G39" s="11"/>
      <c r="H39" s="8"/>
      <c r="I39" s="11"/>
      <c r="J39" s="11"/>
      <c r="K39" s="8"/>
      <c r="L39" s="11"/>
      <c r="M39" s="8"/>
      <c r="N39" s="5"/>
      <c r="O39" s="5"/>
      <c r="P39" s="5"/>
      <c r="Q39" s="5"/>
      <c r="R39" s="5"/>
      <c r="S39" s="5"/>
      <c r="T39" s="20"/>
      <c r="U39" s="13"/>
    </row>
    <row r="40" spans="1:21" ht="42.75" customHeight="1">
      <c r="A40" s="10"/>
      <c r="B40" s="8"/>
      <c r="C40" s="12"/>
      <c r="D40" s="8"/>
      <c r="E40" s="11"/>
      <c r="F40" s="8"/>
      <c r="G40" s="5"/>
      <c r="H40" s="5"/>
      <c r="I40" s="5"/>
      <c r="J40" s="260" t="s">
        <v>12</v>
      </c>
      <c r="K40" s="260"/>
      <c r="L40" s="260"/>
      <c r="M40" s="12"/>
      <c r="N40" s="12"/>
      <c r="O40" s="260" t="s">
        <v>10</v>
      </c>
      <c r="P40" s="260"/>
      <c r="Q40" s="260"/>
      <c r="R40" s="261"/>
      <c r="S40" s="261"/>
      <c r="T40" s="261"/>
      <c r="U40" s="262"/>
    </row>
    <row r="41" spans="1:21" ht="14.25">
      <c r="A41" s="10"/>
      <c r="B41" s="8"/>
      <c r="C41" s="12"/>
      <c r="D41" s="8"/>
      <c r="E41" s="11"/>
      <c r="F41" s="8"/>
      <c r="G41" s="5"/>
      <c r="H41" s="5"/>
      <c r="I41" s="5"/>
      <c r="J41" s="11"/>
      <c r="K41" s="8"/>
      <c r="L41" s="11"/>
      <c r="M41" s="8"/>
      <c r="N41" s="8"/>
      <c r="O41" s="12"/>
      <c r="P41" s="11"/>
      <c r="Q41" s="5"/>
      <c r="R41" s="5"/>
      <c r="S41" s="5"/>
      <c r="T41" s="20"/>
      <c r="U41" s="13"/>
    </row>
    <row r="42" spans="1:21" ht="14.25">
      <c r="A42" s="10"/>
      <c r="B42" s="8"/>
      <c r="C42" s="12"/>
      <c r="D42" s="8"/>
      <c r="E42" s="11"/>
      <c r="F42" s="8"/>
      <c r="G42" s="5"/>
      <c r="H42" s="5"/>
      <c r="I42" s="5"/>
      <c r="J42" s="11"/>
      <c r="K42" s="8"/>
      <c r="L42" s="11"/>
      <c r="M42" s="8"/>
      <c r="N42" s="8"/>
      <c r="O42" s="12"/>
      <c r="P42" s="11"/>
      <c r="Q42" s="11"/>
      <c r="R42" s="11"/>
      <c r="S42" s="11"/>
      <c r="T42" s="20"/>
      <c r="U42" s="14"/>
    </row>
    <row r="43" spans="1:21" ht="12.75">
      <c r="A43" s="10"/>
      <c r="B43" s="8"/>
      <c r="C43" s="11"/>
      <c r="D43" s="8"/>
      <c r="E43" s="11"/>
      <c r="F43" s="8"/>
      <c r="G43" s="5"/>
      <c r="H43" s="5"/>
      <c r="I43" s="5"/>
      <c r="J43" s="11"/>
      <c r="K43" s="8"/>
      <c r="L43" s="11"/>
      <c r="M43" s="8"/>
      <c r="N43" s="8"/>
      <c r="O43" s="11"/>
      <c r="P43" s="11"/>
      <c r="Q43" s="11"/>
      <c r="R43" s="11"/>
      <c r="S43" s="11"/>
      <c r="T43" s="20"/>
      <c r="U43" s="14"/>
    </row>
    <row r="44" spans="1:21" ht="14.25" customHeight="1" thickBot="1">
      <c r="A44" s="10"/>
      <c r="B44" s="8"/>
      <c r="C44" s="12"/>
      <c r="D44" s="8"/>
      <c r="E44" s="11"/>
      <c r="F44" s="8"/>
      <c r="G44" s="5"/>
      <c r="H44" s="5"/>
      <c r="I44" s="5"/>
      <c r="J44" s="30"/>
      <c r="K44" s="30"/>
      <c r="L44" s="16"/>
      <c r="M44" s="8"/>
      <c r="N44" s="8"/>
      <c r="O44" s="30"/>
      <c r="P44" s="30"/>
      <c r="Q44" s="11"/>
      <c r="R44" s="11"/>
      <c r="S44" s="11"/>
      <c r="T44" s="20"/>
      <c r="U44" s="14"/>
    </row>
    <row r="45" spans="1:21" ht="25.5" customHeight="1">
      <c r="A45" s="10"/>
      <c r="B45" s="8"/>
      <c r="C45" s="15"/>
      <c r="D45" s="8"/>
      <c r="E45" s="11"/>
      <c r="F45" s="8"/>
      <c r="G45" s="5"/>
      <c r="H45" s="5"/>
      <c r="I45" s="5"/>
      <c r="J45" s="245" t="s">
        <v>138</v>
      </c>
      <c r="K45" s="245"/>
      <c r="L45" s="245"/>
      <c r="M45" s="24"/>
      <c r="N45" s="24"/>
      <c r="O45" s="245" t="s">
        <v>140</v>
      </c>
      <c r="P45" s="245"/>
      <c r="Q45" s="245"/>
      <c r="R45" s="11"/>
      <c r="S45" s="11"/>
      <c r="T45" s="20"/>
      <c r="U45" s="14"/>
    </row>
    <row r="46" spans="1:21" ht="25.5">
      <c r="A46" s="10"/>
      <c r="B46" s="8"/>
      <c r="C46" s="15"/>
      <c r="D46" s="8"/>
      <c r="E46" s="11"/>
      <c r="F46" s="8"/>
      <c r="G46" s="5"/>
      <c r="H46" s="5"/>
      <c r="I46" s="5"/>
      <c r="J46" s="11" t="s">
        <v>139</v>
      </c>
      <c r="K46" s="8"/>
      <c r="L46" s="23"/>
      <c r="M46" s="24"/>
      <c r="N46" s="24"/>
      <c r="O46" s="11" t="s">
        <v>141</v>
      </c>
      <c r="P46" s="8"/>
      <c r="Q46" s="11"/>
      <c r="R46" s="11"/>
      <c r="S46" s="11"/>
      <c r="T46" s="20"/>
      <c r="U46" s="14"/>
    </row>
    <row r="47" spans="1:21" ht="14.25">
      <c r="A47" s="10"/>
      <c r="B47" s="8"/>
      <c r="C47" s="11"/>
      <c r="D47" s="8"/>
      <c r="E47" s="11"/>
      <c r="F47" s="8"/>
      <c r="G47" s="11"/>
      <c r="H47" s="8"/>
      <c r="I47" s="11"/>
      <c r="J47" s="11"/>
      <c r="K47" s="8"/>
      <c r="L47" s="12"/>
      <c r="M47" s="8"/>
      <c r="N47" s="11"/>
      <c r="O47" s="11"/>
      <c r="P47" s="11"/>
      <c r="Q47" s="11"/>
      <c r="R47" s="11"/>
      <c r="S47" s="11"/>
      <c r="T47" s="20"/>
      <c r="U47" s="14"/>
    </row>
    <row r="48" spans="1:21" ht="14.25">
      <c r="A48" s="10"/>
      <c r="B48" s="8"/>
      <c r="C48" s="11"/>
      <c r="D48" s="8"/>
      <c r="E48" s="11"/>
      <c r="F48" s="8"/>
      <c r="G48" s="11"/>
      <c r="H48" s="8"/>
      <c r="I48" s="11"/>
      <c r="J48" s="11"/>
      <c r="K48" s="8"/>
      <c r="L48" s="12"/>
      <c r="M48" s="8"/>
      <c r="N48" s="11"/>
      <c r="O48" s="11"/>
      <c r="P48" s="11"/>
      <c r="Q48" s="11"/>
      <c r="R48" s="11"/>
      <c r="S48" s="11"/>
      <c r="T48" s="20"/>
      <c r="U48" s="14"/>
    </row>
    <row r="49" spans="1:21" ht="31.5" customHeight="1" thickBot="1">
      <c r="A49" s="246" t="s">
        <v>14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8"/>
    </row>
  </sheetData>
  <sheetProtection/>
  <mergeCells count="26">
    <mergeCell ref="A1:B4"/>
    <mergeCell ref="C1:T1"/>
    <mergeCell ref="C3:T3"/>
    <mergeCell ref="C4:T4"/>
    <mergeCell ref="A6:K6"/>
    <mergeCell ref="L6:U6"/>
    <mergeCell ref="A7:G7"/>
    <mergeCell ref="A8:K8"/>
    <mergeCell ref="L8:N8"/>
    <mergeCell ref="O8:Q8"/>
    <mergeCell ref="R8:T8"/>
    <mergeCell ref="A9:A10"/>
    <mergeCell ref="B9:B10"/>
    <mergeCell ref="C9:C10"/>
    <mergeCell ref="D9:F9"/>
    <mergeCell ref="G9:G10"/>
    <mergeCell ref="J45:L45"/>
    <mergeCell ref="O45:Q45"/>
    <mergeCell ref="A49:U49"/>
    <mergeCell ref="H9:H10"/>
    <mergeCell ref="I9:K9"/>
    <mergeCell ref="A37:S38"/>
    <mergeCell ref="T37:T38"/>
    <mergeCell ref="J40:L40"/>
    <mergeCell ref="O40:Q40"/>
    <mergeCell ref="R40:U40"/>
  </mergeCells>
  <printOptions horizontalCentered="1"/>
  <pageMargins left="0.5" right="1.5" top="0.539370079" bottom="0.236220472440945" header="0.275590551181102" footer="0.118110236220472"/>
  <pageSetup fitToHeight="20" horizontalDpi="600" verticalDpi="600" orientation="landscape" paperSize="5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8"/>
  <sheetViews>
    <sheetView view="pageBreakPreview" zoomScale="70" zoomScaleNormal="80" zoomScaleSheetLayoutView="70" zoomScalePageLayoutView="0" workbookViewId="0" topLeftCell="A187">
      <selection activeCell="D195" sqref="D195:D196"/>
    </sheetView>
  </sheetViews>
  <sheetFormatPr defaultColWidth="11.421875" defaultRowHeight="12.75"/>
  <cols>
    <col min="1" max="1" width="20.140625" style="218" customWidth="1"/>
    <col min="2" max="2" width="75.8515625" style="219" customWidth="1"/>
    <col min="3" max="3" width="24.28125" style="220" customWidth="1"/>
    <col min="4" max="4" width="22.57421875" style="167" customWidth="1"/>
    <col min="5" max="5" width="13.28125" style="218" hidden="1" customWidth="1"/>
    <col min="6" max="6" width="0.13671875" style="238" hidden="1" customWidth="1"/>
    <col min="7" max="7" width="22.57421875" style="167" customWidth="1"/>
    <col min="8" max="12" width="20.00390625" style="169" customWidth="1"/>
    <col min="13" max="16384" width="11.421875" style="178" customWidth="1"/>
  </cols>
  <sheetData>
    <row r="1" spans="1:12" s="173" customFormat="1" ht="16.5" thickBot="1">
      <c r="A1" s="170"/>
      <c r="B1" s="171"/>
      <c r="C1" s="170"/>
      <c r="D1" s="161"/>
      <c r="E1" s="170"/>
      <c r="F1" s="233"/>
      <c r="G1" s="161"/>
      <c r="H1" s="172"/>
      <c r="I1" s="172"/>
      <c r="J1" s="172"/>
      <c r="K1" s="172"/>
      <c r="L1" s="172"/>
    </row>
    <row r="2" spans="1:12" s="173" customFormat="1" ht="32.25" thickBot="1">
      <c r="A2" s="174"/>
      <c r="B2" s="294" t="s">
        <v>32</v>
      </c>
      <c r="C2" s="295"/>
      <c r="D2" s="176"/>
      <c r="E2" s="175" t="s">
        <v>18</v>
      </c>
      <c r="F2" s="234"/>
      <c r="G2" s="172"/>
      <c r="H2" s="172"/>
      <c r="I2" s="172"/>
      <c r="J2" s="172"/>
      <c r="K2" s="172"/>
      <c r="L2" s="172"/>
    </row>
    <row r="3" spans="1:7" ht="16.5" thickBot="1">
      <c r="A3" s="162">
        <v>2</v>
      </c>
      <c r="B3" s="177">
        <v>4</v>
      </c>
      <c r="C3" s="162">
        <v>6</v>
      </c>
      <c r="D3" s="162">
        <v>9</v>
      </c>
      <c r="E3" s="221">
        <v>10</v>
      </c>
      <c r="F3" s="235"/>
      <c r="G3" s="230">
        <v>9</v>
      </c>
    </row>
    <row r="4" spans="1:12" s="181" customFormat="1" ht="95.25" thickBot="1">
      <c r="A4" s="179" t="s">
        <v>7</v>
      </c>
      <c r="B4" s="179" t="s">
        <v>35</v>
      </c>
      <c r="C4" s="179" t="s">
        <v>33</v>
      </c>
      <c r="D4" s="163" t="s">
        <v>11</v>
      </c>
      <c r="E4" s="222" t="s">
        <v>0</v>
      </c>
      <c r="F4" s="236" t="s">
        <v>428</v>
      </c>
      <c r="G4" s="231" t="s">
        <v>11</v>
      </c>
      <c r="H4" s="180"/>
      <c r="I4" s="180"/>
      <c r="J4" s="180"/>
      <c r="K4" s="180"/>
      <c r="L4" s="180"/>
    </row>
    <row r="5" spans="1:12" s="185" customFormat="1" ht="15.75">
      <c r="A5" s="292" t="s">
        <v>189</v>
      </c>
      <c r="B5" s="182" t="s">
        <v>303</v>
      </c>
      <c r="C5" s="183">
        <v>1</v>
      </c>
      <c r="D5" s="286">
        <f>+G5</f>
        <v>40050000</v>
      </c>
      <c r="E5" s="223"/>
      <c r="F5" s="237">
        <v>1000000</v>
      </c>
      <c r="G5" s="289">
        <v>40050000</v>
      </c>
      <c r="H5" s="184"/>
      <c r="I5" s="184"/>
      <c r="J5" s="184"/>
      <c r="K5" s="184"/>
      <c r="L5" s="184"/>
    </row>
    <row r="6" spans="1:12" s="185" customFormat="1" ht="15.75">
      <c r="A6" s="293"/>
      <c r="B6" s="182" t="s">
        <v>304</v>
      </c>
      <c r="C6" s="183">
        <v>3</v>
      </c>
      <c r="D6" s="287"/>
      <c r="E6" s="224"/>
      <c r="F6" s="237">
        <v>700000</v>
      </c>
      <c r="G6" s="290"/>
      <c r="H6" s="184"/>
      <c r="I6" s="184"/>
      <c r="J6" s="184"/>
      <c r="K6" s="184"/>
      <c r="L6" s="184"/>
    </row>
    <row r="7" spans="1:12" s="185" customFormat="1" ht="15.75">
      <c r="A7" s="293"/>
      <c r="B7" s="182" t="s">
        <v>161</v>
      </c>
      <c r="C7" s="183">
        <v>1</v>
      </c>
      <c r="D7" s="287"/>
      <c r="E7" s="224"/>
      <c r="F7" s="237">
        <v>5000000</v>
      </c>
      <c r="G7" s="290"/>
      <c r="H7" s="184"/>
      <c r="I7" s="184"/>
      <c r="J7" s="184"/>
      <c r="K7" s="184"/>
      <c r="L7" s="184"/>
    </row>
    <row r="8" spans="1:12" s="185" customFormat="1" ht="30">
      <c r="A8" s="293"/>
      <c r="B8" s="182" t="s">
        <v>311</v>
      </c>
      <c r="C8" s="186">
        <v>3</v>
      </c>
      <c r="D8" s="287"/>
      <c r="E8" s="224"/>
      <c r="F8" s="237">
        <v>3000000</v>
      </c>
      <c r="G8" s="290"/>
      <c r="H8" s="184"/>
      <c r="I8" s="184"/>
      <c r="J8" s="184"/>
      <c r="K8" s="184"/>
      <c r="L8" s="184"/>
    </row>
    <row r="9" spans="1:12" s="185" customFormat="1" ht="30">
      <c r="A9" s="293"/>
      <c r="B9" s="182" t="s">
        <v>305</v>
      </c>
      <c r="C9" s="183">
        <v>3</v>
      </c>
      <c r="D9" s="287"/>
      <c r="E9" s="224"/>
      <c r="F9" s="237"/>
      <c r="G9" s="290"/>
      <c r="H9" s="184"/>
      <c r="I9" s="184"/>
      <c r="J9" s="184"/>
      <c r="K9" s="184"/>
      <c r="L9" s="184"/>
    </row>
    <row r="10" spans="1:12" s="185" customFormat="1" ht="30">
      <c r="A10" s="293"/>
      <c r="B10" s="182" t="s">
        <v>312</v>
      </c>
      <c r="C10" s="183">
        <v>1</v>
      </c>
      <c r="D10" s="287"/>
      <c r="E10" s="224"/>
      <c r="F10" s="237"/>
      <c r="G10" s="290"/>
      <c r="H10" s="184"/>
      <c r="I10" s="184"/>
      <c r="J10" s="184"/>
      <c r="K10" s="184"/>
      <c r="L10" s="184"/>
    </row>
    <row r="11" spans="1:12" s="185" customFormat="1" ht="45">
      <c r="A11" s="293"/>
      <c r="B11" s="182" t="s">
        <v>306</v>
      </c>
      <c r="C11" s="183">
        <v>3</v>
      </c>
      <c r="D11" s="287"/>
      <c r="E11" s="224"/>
      <c r="F11" s="237"/>
      <c r="G11" s="290"/>
      <c r="H11" s="184"/>
      <c r="I11" s="184"/>
      <c r="J11" s="184"/>
      <c r="K11" s="184"/>
      <c r="L11" s="184"/>
    </row>
    <row r="12" spans="1:12" s="185" customFormat="1" ht="15.75">
      <c r="A12" s="293"/>
      <c r="B12" s="182" t="s">
        <v>200</v>
      </c>
      <c r="C12" s="183">
        <v>1</v>
      </c>
      <c r="D12" s="288"/>
      <c r="E12" s="225"/>
      <c r="F12" s="237"/>
      <c r="G12" s="291"/>
      <c r="H12" s="184"/>
      <c r="I12" s="184"/>
      <c r="J12" s="184"/>
      <c r="K12" s="184"/>
      <c r="L12" s="184"/>
    </row>
    <row r="13" spans="1:12" s="185" customFormat="1" ht="15.75">
      <c r="A13" s="292" t="s">
        <v>190</v>
      </c>
      <c r="B13" s="187" t="s">
        <v>207</v>
      </c>
      <c r="C13" s="188">
        <v>2</v>
      </c>
      <c r="D13" s="296">
        <f>+G13</f>
        <v>130550000</v>
      </c>
      <c r="E13" s="226"/>
      <c r="F13" s="237">
        <v>1000000</v>
      </c>
      <c r="G13" s="289">
        <v>130550000</v>
      </c>
      <c r="H13" s="184"/>
      <c r="I13" s="184"/>
      <c r="J13" s="184"/>
      <c r="K13" s="184"/>
      <c r="L13" s="184"/>
    </row>
    <row r="14" spans="1:12" s="185" customFormat="1" ht="15.75">
      <c r="A14" s="293"/>
      <c r="B14" s="187" t="s">
        <v>162</v>
      </c>
      <c r="C14" s="188">
        <v>2</v>
      </c>
      <c r="D14" s="297"/>
      <c r="E14" s="198"/>
      <c r="F14" s="237">
        <v>5000000</v>
      </c>
      <c r="G14" s="290"/>
      <c r="H14" s="184"/>
      <c r="I14" s="184"/>
      <c r="J14" s="184"/>
      <c r="K14" s="184"/>
      <c r="L14" s="184"/>
    </row>
    <row r="15" spans="1:12" s="185" customFormat="1" ht="15.75">
      <c r="A15" s="293"/>
      <c r="B15" s="189" t="s">
        <v>163</v>
      </c>
      <c r="C15" s="188">
        <v>2</v>
      </c>
      <c r="D15" s="297"/>
      <c r="E15" s="198"/>
      <c r="F15" s="237">
        <v>5000000</v>
      </c>
      <c r="G15" s="290"/>
      <c r="H15" s="184"/>
      <c r="I15" s="184"/>
      <c r="J15" s="184"/>
      <c r="K15" s="184"/>
      <c r="L15" s="184"/>
    </row>
    <row r="16" spans="1:12" s="185" customFormat="1" ht="15.75">
      <c r="A16" s="293"/>
      <c r="B16" s="189" t="s">
        <v>208</v>
      </c>
      <c r="C16" s="188">
        <v>2</v>
      </c>
      <c r="D16" s="297"/>
      <c r="E16" s="198"/>
      <c r="F16" s="237">
        <v>17500000</v>
      </c>
      <c r="G16" s="290"/>
      <c r="H16" s="184"/>
      <c r="I16" s="184"/>
      <c r="J16" s="184"/>
      <c r="K16" s="184"/>
      <c r="L16" s="184"/>
    </row>
    <row r="17" spans="1:12" s="185" customFormat="1" ht="30">
      <c r="A17" s="293"/>
      <c r="B17" s="190" t="s">
        <v>270</v>
      </c>
      <c r="C17" s="188">
        <v>1</v>
      </c>
      <c r="D17" s="297"/>
      <c r="E17" s="198"/>
      <c r="F17" s="237">
        <v>2000000</v>
      </c>
      <c r="G17" s="290"/>
      <c r="H17" s="184"/>
      <c r="I17" s="184"/>
      <c r="J17" s="184"/>
      <c r="K17" s="184"/>
      <c r="L17" s="184"/>
    </row>
    <row r="18" spans="1:12" s="185" customFormat="1" ht="45">
      <c r="A18" s="293"/>
      <c r="B18" s="182" t="s">
        <v>313</v>
      </c>
      <c r="C18" s="186">
        <v>3</v>
      </c>
      <c r="D18" s="297"/>
      <c r="E18" s="198"/>
      <c r="F18" s="237"/>
      <c r="G18" s="290"/>
      <c r="H18" s="184"/>
      <c r="I18" s="184"/>
      <c r="J18" s="184"/>
      <c r="K18" s="184"/>
      <c r="L18" s="184"/>
    </row>
    <row r="19" spans="1:12" s="185" customFormat="1" ht="30">
      <c r="A19" s="293"/>
      <c r="B19" s="182" t="s">
        <v>314</v>
      </c>
      <c r="C19" s="183">
        <v>3</v>
      </c>
      <c r="D19" s="297"/>
      <c r="E19" s="198"/>
      <c r="F19" s="237"/>
      <c r="G19" s="290"/>
      <c r="H19" s="184"/>
      <c r="I19" s="184"/>
      <c r="J19" s="184"/>
      <c r="K19" s="184"/>
      <c r="L19" s="184"/>
    </row>
    <row r="20" spans="1:12" s="185" customFormat="1" ht="15.75">
      <c r="A20" s="293"/>
      <c r="B20" s="182" t="s">
        <v>308</v>
      </c>
      <c r="C20" s="183">
        <v>3</v>
      </c>
      <c r="D20" s="297"/>
      <c r="E20" s="198"/>
      <c r="F20" s="237"/>
      <c r="G20" s="290"/>
      <c r="H20" s="184"/>
      <c r="I20" s="184"/>
      <c r="J20" s="184"/>
      <c r="K20" s="184"/>
      <c r="L20" s="184"/>
    </row>
    <row r="21" spans="1:12" s="185" customFormat="1" ht="30">
      <c r="A21" s="293"/>
      <c r="B21" s="182" t="s">
        <v>309</v>
      </c>
      <c r="C21" s="183">
        <v>2</v>
      </c>
      <c r="D21" s="297"/>
      <c r="E21" s="198"/>
      <c r="F21" s="237"/>
      <c r="G21" s="290"/>
      <c r="H21" s="184"/>
      <c r="I21" s="184"/>
      <c r="J21" s="184"/>
      <c r="K21" s="184"/>
      <c r="L21" s="184"/>
    </row>
    <row r="22" spans="1:12" s="185" customFormat="1" ht="30">
      <c r="A22" s="293"/>
      <c r="B22" s="182" t="s">
        <v>310</v>
      </c>
      <c r="C22" s="183">
        <v>2</v>
      </c>
      <c r="D22" s="297"/>
      <c r="E22" s="198"/>
      <c r="F22" s="237"/>
      <c r="G22" s="290"/>
      <c r="H22" s="184"/>
      <c r="I22" s="184"/>
      <c r="J22" s="184"/>
      <c r="K22" s="184"/>
      <c r="L22" s="184"/>
    </row>
    <row r="23" spans="1:12" s="185" customFormat="1" ht="15.75">
      <c r="A23" s="293"/>
      <c r="B23" s="191" t="s">
        <v>315</v>
      </c>
      <c r="C23" s="183">
        <v>2</v>
      </c>
      <c r="D23" s="297"/>
      <c r="E23" s="198"/>
      <c r="F23" s="237"/>
      <c r="G23" s="290"/>
      <c r="H23" s="184"/>
      <c r="I23" s="184"/>
      <c r="J23" s="184"/>
      <c r="K23" s="184"/>
      <c r="L23" s="184"/>
    </row>
    <row r="24" spans="1:12" s="185" customFormat="1" ht="60">
      <c r="A24" s="293"/>
      <c r="B24" s="192" t="s">
        <v>316</v>
      </c>
      <c r="C24" s="183">
        <v>4</v>
      </c>
      <c r="D24" s="297"/>
      <c r="E24" s="198"/>
      <c r="F24" s="237"/>
      <c r="G24" s="290"/>
      <c r="H24" s="184"/>
      <c r="I24" s="184"/>
      <c r="J24" s="184"/>
      <c r="K24" s="184"/>
      <c r="L24" s="184"/>
    </row>
    <row r="25" spans="1:12" s="185" customFormat="1" ht="30">
      <c r="A25" s="293"/>
      <c r="B25" s="192" t="s">
        <v>317</v>
      </c>
      <c r="C25" s="183">
        <v>4</v>
      </c>
      <c r="D25" s="297"/>
      <c r="E25" s="198"/>
      <c r="F25" s="237"/>
      <c r="G25" s="290"/>
      <c r="H25" s="184"/>
      <c r="I25" s="184"/>
      <c r="J25" s="184"/>
      <c r="K25" s="184"/>
      <c r="L25" s="184"/>
    </row>
    <row r="26" spans="1:12" s="185" customFormat="1" ht="15.75">
      <c r="A26" s="293"/>
      <c r="B26" s="192" t="s">
        <v>318</v>
      </c>
      <c r="C26" s="183">
        <v>1</v>
      </c>
      <c r="D26" s="298"/>
      <c r="E26" s="200"/>
      <c r="F26" s="237"/>
      <c r="G26" s="291"/>
      <c r="H26" s="184"/>
      <c r="I26" s="184"/>
      <c r="J26" s="184"/>
      <c r="K26" s="184"/>
      <c r="L26" s="184"/>
    </row>
    <row r="27" spans="1:12" s="185" customFormat="1" ht="15.75">
      <c r="A27" s="292" t="s">
        <v>191</v>
      </c>
      <c r="B27" s="193" t="s">
        <v>209</v>
      </c>
      <c r="C27" s="188">
        <v>1</v>
      </c>
      <c r="D27" s="296">
        <f>+G27</f>
        <v>122200000</v>
      </c>
      <c r="E27" s="226"/>
      <c r="F27" s="237">
        <v>1000000</v>
      </c>
      <c r="G27" s="289">
        <v>122200000</v>
      </c>
      <c r="H27" s="184">
        <f>+G27-D27</f>
        <v>0</v>
      </c>
      <c r="I27" s="184"/>
      <c r="J27" s="184"/>
      <c r="K27" s="184"/>
      <c r="L27" s="184"/>
    </row>
    <row r="28" spans="1:12" s="185" customFormat="1" ht="15.75">
      <c r="A28" s="293"/>
      <c r="B28" s="182" t="s">
        <v>319</v>
      </c>
      <c r="C28" s="183">
        <v>3</v>
      </c>
      <c r="D28" s="297"/>
      <c r="E28" s="198"/>
      <c r="F28" s="237">
        <v>2000000</v>
      </c>
      <c r="G28" s="290"/>
      <c r="H28" s="184"/>
      <c r="I28" s="184"/>
      <c r="J28" s="184"/>
      <c r="K28" s="184"/>
      <c r="L28" s="184"/>
    </row>
    <row r="29" spans="1:12" s="185" customFormat="1" ht="30">
      <c r="A29" s="293"/>
      <c r="B29" s="182" t="s">
        <v>320</v>
      </c>
      <c r="C29" s="183">
        <v>3</v>
      </c>
      <c r="D29" s="297"/>
      <c r="E29" s="198"/>
      <c r="F29" s="237">
        <v>2000000</v>
      </c>
      <c r="G29" s="290"/>
      <c r="H29" s="184"/>
      <c r="I29" s="184"/>
      <c r="J29" s="184"/>
      <c r="K29" s="184"/>
      <c r="L29" s="184"/>
    </row>
    <row r="30" spans="1:12" s="185" customFormat="1" ht="30">
      <c r="A30" s="293"/>
      <c r="B30" s="182" t="s">
        <v>321</v>
      </c>
      <c r="C30" s="183">
        <v>3</v>
      </c>
      <c r="D30" s="297"/>
      <c r="E30" s="198"/>
      <c r="F30" s="237">
        <v>8000000</v>
      </c>
      <c r="G30" s="290"/>
      <c r="H30" s="184"/>
      <c r="I30" s="184"/>
      <c r="J30" s="184"/>
      <c r="K30" s="184"/>
      <c r="L30" s="184"/>
    </row>
    <row r="31" spans="1:12" s="185" customFormat="1" ht="30">
      <c r="A31" s="293"/>
      <c r="B31" s="182" t="s">
        <v>322</v>
      </c>
      <c r="C31" s="183">
        <v>3</v>
      </c>
      <c r="D31" s="297"/>
      <c r="E31" s="198"/>
      <c r="F31" s="237">
        <v>2000000</v>
      </c>
      <c r="G31" s="290"/>
      <c r="H31" s="184"/>
      <c r="I31" s="184"/>
      <c r="J31" s="184"/>
      <c r="K31" s="184"/>
      <c r="L31" s="184"/>
    </row>
    <row r="32" spans="1:12" s="185" customFormat="1" ht="15.75">
      <c r="A32" s="293"/>
      <c r="B32" s="182" t="s">
        <v>323</v>
      </c>
      <c r="C32" s="183">
        <v>3</v>
      </c>
      <c r="D32" s="297"/>
      <c r="E32" s="198"/>
      <c r="F32" s="237">
        <v>5000000</v>
      </c>
      <c r="G32" s="290"/>
      <c r="H32" s="184"/>
      <c r="I32" s="184"/>
      <c r="J32" s="184"/>
      <c r="K32" s="184"/>
      <c r="L32" s="184"/>
    </row>
    <row r="33" spans="1:12" s="185" customFormat="1" ht="30">
      <c r="A33" s="293"/>
      <c r="B33" s="182" t="s">
        <v>324</v>
      </c>
      <c r="C33" s="183">
        <v>3</v>
      </c>
      <c r="D33" s="297"/>
      <c r="E33" s="198"/>
      <c r="F33" s="237"/>
      <c r="G33" s="290"/>
      <c r="H33" s="184"/>
      <c r="I33" s="184"/>
      <c r="J33" s="184"/>
      <c r="K33" s="184"/>
      <c r="L33" s="184"/>
    </row>
    <row r="34" spans="1:12" s="185" customFormat="1" ht="30">
      <c r="A34" s="293"/>
      <c r="B34" s="182" t="s">
        <v>325</v>
      </c>
      <c r="C34" s="183">
        <v>3</v>
      </c>
      <c r="D34" s="297"/>
      <c r="E34" s="198"/>
      <c r="F34" s="237"/>
      <c r="G34" s="290"/>
      <c r="H34" s="184"/>
      <c r="I34" s="184"/>
      <c r="J34" s="184"/>
      <c r="K34" s="184"/>
      <c r="L34" s="184"/>
    </row>
    <row r="35" spans="1:12" s="185" customFormat="1" ht="15.75">
      <c r="A35" s="293"/>
      <c r="B35" s="182" t="s">
        <v>326</v>
      </c>
      <c r="C35" s="183">
        <v>1</v>
      </c>
      <c r="D35" s="297"/>
      <c r="E35" s="198"/>
      <c r="F35" s="237"/>
      <c r="G35" s="290"/>
      <c r="H35" s="184"/>
      <c r="I35" s="184"/>
      <c r="J35" s="184"/>
      <c r="K35" s="184"/>
      <c r="L35" s="184"/>
    </row>
    <row r="36" spans="1:12" s="185" customFormat="1" ht="15.75">
      <c r="A36" s="293"/>
      <c r="B36" s="182" t="s">
        <v>327</v>
      </c>
      <c r="C36" s="183">
        <v>1</v>
      </c>
      <c r="D36" s="297"/>
      <c r="E36" s="198"/>
      <c r="F36" s="237"/>
      <c r="G36" s="290"/>
      <c r="H36" s="184"/>
      <c r="I36" s="184"/>
      <c r="J36" s="184"/>
      <c r="K36" s="184"/>
      <c r="L36" s="184"/>
    </row>
    <row r="37" spans="1:12" s="185" customFormat="1" ht="15.75">
      <c r="A37" s="299"/>
      <c r="B37" s="182" t="s">
        <v>164</v>
      </c>
      <c r="C37" s="183">
        <v>1</v>
      </c>
      <c r="D37" s="298"/>
      <c r="E37" s="200"/>
      <c r="F37" s="237"/>
      <c r="G37" s="291"/>
      <c r="H37" s="184"/>
      <c r="I37" s="184"/>
      <c r="J37" s="184"/>
      <c r="K37" s="184"/>
      <c r="L37" s="184"/>
    </row>
    <row r="38" spans="1:12" s="185" customFormat="1" ht="15.75">
      <c r="A38" s="292" t="s">
        <v>211</v>
      </c>
      <c r="B38" s="182" t="s">
        <v>328</v>
      </c>
      <c r="C38" s="194">
        <v>1</v>
      </c>
      <c r="D38" s="296">
        <f>+G38</f>
        <v>95430000</v>
      </c>
      <c r="E38" s="226"/>
      <c r="F38" s="237">
        <v>10000000</v>
      </c>
      <c r="G38" s="289">
        <v>95430000</v>
      </c>
      <c r="H38" s="184"/>
      <c r="I38" s="184"/>
      <c r="J38" s="184"/>
      <c r="K38" s="184"/>
      <c r="L38" s="184"/>
    </row>
    <row r="39" spans="1:12" s="185" customFormat="1" ht="15.75">
      <c r="A39" s="293"/>
      <c r="B39" s="182" t="s">
        <v>213</v>
      </c>
      <c r="C39" s="194">
        <v>1</v>
      </c>
      <c r="D39" s="297"/>
      <c r="E39" s="198"/>
      <c r="F39" s="237">
        <v>1230000</v>
      </c>
      <c r="G39" s="290"/>
      <c r="H39" s="184"/>
      <c r="I39" s="184"/>
      <c r="J39" s="184"/>
      <c r="K39" s="184"/>
      <c r="L39" s="184"/>
    </row>
    <row r="40" spans="1:12" s="185" customFormat="1" ht="15.75">
      <c r="A40" s="293"/>
      <c r="B40" s="182" t="s">
        <v>214</v>
      </c>
      <c r="C40" s="194">
        <v>2</v>
      </c>
      <c r="D40" s="297"/>
      <c r="E40" s="198"/>
      <c r="F40" s="237">
        <v>5000000</v>
      </c>
      <c r="G40" s="290"/>
      <c r="H40" s="184"/>
      <c r="I40" s="184"/>
      <c r="J40" s="184"/>
      <c r="K40" s="184"/>
      <c r="L40" s="184"/>
    </row>
    <row r="41" spans="1:12" s="185" customFormat="1" ht="15.75">
      <c r="A41" s="293"/>
      <c r="B41" s="182" t="s">
        <v>329</v>
      </c>
      <c r="C41" s="194">
        <v>3</v>
      </c>
      <c r="D41" s="297"/>
      <c r="E41" s="198"/>
      <c r="F41" s="237"/>
      <c r="G41" s="290"/>
      <c r="H41" s="184"/>
      <c r="I41" s="184"/>
      <c r="J41" s="184"/>
      <c r="K41" s="184"/>
      <c r="L41" s="184"/>
    </row>
    <row r="42" spans="1:12" s="185" customFormat="1" ht="15.75">
      <c r="A42" s="293"/>
      <c r="B42" s="182" t="s">
        <v>330</v>
      </c>
      <c r="C42" s="194">
        <v>6</v>
      </c>
      <c r="D42" s="297"/>
      <c r="E42" s="198"/>
      <c r="F42" s="237"/>
      <c r="G42" s="290"/>
      <c r="H42" s="184"/>
      <c r="I42" s="184"/>
      <c r="J42" s="184"/>
      <c r="K42" s="184"/>
      <c r="L42" s="184"/>
    </row>
    <row r="43" spans="1:12" s="185" customFormat="1" ht="15.75">
      <c r="A43" s="293"/>
      <c r="B43" s="182" t="s">
        <v>331</v>
      </c>
      <c r="C43" s="194">
        <v>300</v>
      </c>
      <c r="D43" s="297"/>
      <c r="E43" s="198"/>
      <c r="F43" s="237"/>
      <c r="G43" s="290"/>
      <c r="H43" s="184"/>
      <c r="I43" s="184"/>
      <c r="J43" s="184"/>
      <c r="K43" s="184"/>
      <c r="L43" s="184"/>
    </row>
    <row r="44" spans="1:12" s="185" customFormat="1" ht="15.75">
      <c r="A44" s="293"/>
      <c r="B44" s="182" t="s">
        <v>300</v>
      </c>
      <c r="C44" s="194">
        <v>1</v>
      </c>
      <c r="D44" s="297"/>
      <c r="E44" s="198"/>
      <c r="F44" s="237"/>
      <c r="G44" s="290"/>
      <c r="H44" s="184"/>
      <c r="I44" s="184"/>
      <c r="J44" s="184"/>
      <c r="K44" s="184"/>
      <c r="L44" s="184"/>
    </row>
    <row r="45" spans="1:12" s="185" customFormat="1" ht="15.75">
      <c r="A45" s="293"/>
      <c r="B45" s="182" t="s">
        <v>143</v>
      </c>
      <c r="C45" s="194">
        <v>1</v>
      </c>
      <c r="D45" s="297"/>
      <c r="E45" s="198"/>
      <c r="F45" s="237"/>
      <c r="G45" s="290"/>
      <c r="H45" s="184"/>
      <c r="I45" s="184"/>
      <c r="J45" s="184"/>
      <c r="K45" s="184"/>
      <c r="L45" s="184"/>
    </row>
    <row r="46" spans="1:12" s="185" customFormat="1" ht="30">
      <c r="A46" s="293"/>
      <c r="B46" s="182" t="s">
        <v>165</v>
      </c>
      <c r="C46" s="194">
        <v>2</v>
      </c>
      <c r="D46" s="297"/>
      <c r="E46" s="198"/>
      <c r="F46" s="237"/>
      <c r="G46" s="290"/>
      <c r="H46" s="184"/>
      <c r="I46" s="184"/>
      <c r="J46" s="184"/>
      <c r="K46" s="184"/>
      <c r="L46" s="184"/>
    </row>
    <row r="47" spans="1:12" s="185" customFormat="1" ht="15.75">
      <c r="A47" s="293"/>
      <c r="B47" s="182" t="s">
        <v>216</v>
      </c>
      <c r="C47" s="194">
        <v>1</v>
      </c>
      <c r="D47" s="297"/>
      <c r="E47" s="198"/>
      <c r="F47" s="237"/>
      <c r="G47" s="290"/>
      <c r="H47" s="184"/>
      <c r="I47" s="184"/>
      <c r="J47" s="184"/>
      <c r="K47" s="184"/>
      <c r="L47" s="184"/>
    </row>
    <row r="48" spans="1:12" s="185" customFormat="1" ht="30">
      <c r="A48" s="293"/>
      <c r="B48" s="182" t="s">
        <v>332</v>
      </c>
      <c r="C48" s="194">
        <v>3</v>
      </c>
      <c r="D48" s="297"/>
      <c r="E48" s="198"/>
      <c r="F48" s="237"/>
      <c r="G48" s="290"/>
      <c r="H48" s="184"/>
      <c r="I48" s="184"/>
      <c r="J48" s="184"/>
      <c r="K48" s="184"/>
      <c r="L48" s="184"/>
    </row>
    <row r="49" spans="1:12" s="185" customFormat="1" ht="15.75">
      <c r="A49" s="293"/>
      <c r="B49" s="182" t="s">
        <v>333</v>
      </c>
      <c r="C49" s="194">
        <v>3</v>
      </c>
      <c r="D49" s="297"/>
      <c r="E49" s="198"/>
      <c r="F49" s="237"/>
      <c r="G49" s="290"/>
      <c r="H49" s="184"/>
      <c r="I49" s="184"/>
      <c r="J49" s="184"/>
      <c r="K49" s="184"/>
      <c r="L49" s="184"/>
    </row>
    <row r="50" spans="1:12" s="185" customFormat="1" ht="15.75">
      <c r="A50" s="293"/>
      <c r="B50" s="182" t="s">
        <v>335</v>
      </c>
      <c r="C50" s="194">
        <v>3</v>
      </c>
      <c r="D50" s="297"/>
      <c r="E50" s="198"/>
      <c r="F50" s="237"/>
      <c r="G50" s="290"/>
      <c r="H50" s="184"/>
      <c r="I50" s="184"/>
      <c r="J50" s="184"/>
      <c r="K50" s="184"/>
      <c r="L50" s="184"/>
    </row>
    <row r="51" spans="1:12" s="185" customFormat="1" ht="15.75">
      <c r="A51" s="293"/>
      <c r="B51" s="182" t="s">
        <v>280</v>
      </c>
      <c r="C51" s="194">
        <v>1</v>
      </c>
      <c r="D51" s="297"/>
      <c r="E51" s="198"/>
      <c r="F51" s="237"/>
      <c r="G51" s="290"/>
      <c r="H51" s="184"/>
      <c r="I51" s="184"/>
      <c r="J51" s="184"/>
      <c r="K51" s="184"/>
      <c r="L51" s="184"/>
    </row>
    <row r="52" spans="1:12" s="185" customFormat="1" ht="15.75">
      <c r="A52" s="293"/>
      <c r="B52" s="182" t="s">
        <v>281</v>
      </c>
      <c r="C52" s="194">
        <v>1</v>
      </c>
      <c r="D52" s="297"/>
      <c r="E52" s="198"/>
      <c r="F52" s="237"/>
      <c r="G52" s="290"/>
      <c r="H52" s="184"/>
      <c r="I52" s="184"/>
      <c r="J52" s="184"/>
      <c r="K52" s="184"/>
      <c r="L52" s="184"/>
    </row>
    <row r="53" spans="1:12" s="185" customFormat="1" ht="30">
      <c r="A53" s="293"/>
      <c r="B53" s="182" t="s">
        <v>282</v>
      </c>
      <c r="C53" s="194">
        <v>6</v>
      </c>
      <c r="D53" s="297"/>
      <c r="E53" s="198"/>
      <c r="F53" s="237"/>
      <c r="G53" s="290"/>
      <c r="H53" s="184"/>
      <c r="I53" s="184"/>
      <c r="J53" s="184"/>
      <c r="K53" s="184"/>
      <c r="L53" s="184"/>
    </row>
    <row r="54" spans="1:12" s="185" customFormat="1" ht="15.75">
      <c r="A54" s="293"/>
      <c r="B54" s="182" t="s">
        <v>283</v>
      </c>
      <c r="C54" s="194">
        <v>1</v>
      </c>
      <c r="D54" s="297"/>
      <c r="E54" s="198"/>
      <c r="F54" s="237"/>
      <c r="G54" s="290"/>
      <c r="H54" s="184"/>
      <c r="I54" s="184"/>
      <c r="J54" s="184"/>
      <c r="K54" s="184"/>
      <c r="L54" s="184"/>
    </row>
    <row r="55" spans="1:12" s="185" customFormat="1" ht="15.75">
      <c r="A55" s="293"/>
      <c r="B55" s="182" t="s">
        <v>284</v>
      </c>
      <c r="C55" s="194">
        <v>1</v>
      </c>
      <c r="D55" s="297"/>
      <c r="E55" s="198"/>
      <c r="F55" s="237"/>
      <c r="G55" s="290"/>
      <c r="H55" s="184"/>
      <c r="I55" s="184"/>
      <c r="J55" s="184"/>
      <c r="K55" s="184"/>
      <c r="L55" s="184"/>
    </row>
    <row r="56" spans="1:12" s="185" customFormat="1" ht="30">
      <c r="A56" s="293"/>
      <c r="B56" s="182" t="s">
        <v>334</v>
      </c>
      <c r="C56" s="194">
        <v>1</v>
      </c>
      <c r="D56" s="297"/>
      <c r="E56" s="198"/>
      <c r="F56" s="237"/>
      <c r="G56" s="290"/>
      <c r="H56" s="184"/>
      <c r="I56" s="184"/>
      <c r="J56" s="184"/>
      <c r="K56" s="184"/>
      <c r="L56" s="184"/>
    </row>
    <row r="57" spans="1:12" s="185" customFormat="1" ht="15.75">
      <c r="A57" s="293"/>
      <c r="B57" s="187" t="s">
        <v>217</v>
      </c>
      <c r="C57" s="188">
        <v>1</v>
      </c>
      <c r="D57" s="298"/>
      <c r="E57" s="200"/>
      <c r="F57" s="237"/>
      <c r="G57" s="291"/>
      <c r="H57" s="184"/>
      <c r="I57" s="184"/>
      <c r="J57" s="184"/>
      <c r="K57" s="184"/>
      <c r="L57" s="184"/>
    </row>
    <row r="58" spans="1:12" s="185" customFormat="1" ht="15.75">
      <c r="A58" s="300" t="s">
        <v>341</v>
      </c>
      <c r="B58" s="187" t="s">
        <v>336</v>
      </c>
      <c r="C58" s="188">
        <v>1</v>
      </c>
      <c r="D58" s="286">
        <f>57760358+32850000</f>
        <v>90610358</v>
      </c>
      <c r="E58" s="227"/>
      <c r="F58" s="237"/>
      <c r="G58" s="289">
        <f>57760358+32850000</f>
        <v>90610358</v>
      </c>
      <c r="H58" s="184">
        <v>32850000</v>
      </c>
      <c r="I58" s="184"/>
      <c r="J58" s="184"/>
      <c r="K58" s="184"/>
      <c r="L58" s="184"/>
    </row>
    <row r="59" spans="1:12" s="185" customFormat="1" ht="15.75">
      <c r="A59" s="300"/>
      <c r="B59" s="195" t="s">
        <v>271</v>
      </c>
      <c r="C59" s="188">
        <v>4</v>
      </c>
      <c r="D59" s="287"/>
      <c r="E59" s="228"/>
      <c r="F59" s="237"/>
      <c r="G59" s="290"/>
      <c r="H59" s="184"/>
      <c r="I59" s="184"/>
      <c r="J59" s="184"/>
      <c r="K59" s="184"/>
      <c r="L59" s="184"/>
    </row>
    <row r="60" spans="1:12" s="185" customFormat="1" ht="15.75">
      <c r="A60" s="300"/>
      <c r="B60" s="187" t="s">
        <v>201</v>
      </c>
      <c r="C60" s="188">
        <v>1</v>
      </c>
      <c r="D60" s="287"/>
      <c r="E60" s="228"/>
      <c r="F60" s="237"/>
      <c r="G60" s="290"/>
      <c r="H60" s="184"/>
      <c r="I60" s="184"/>
      <c r="J60" s="184"/>
      <c r="K60" s="184"/>
      <c r="L60" s="184"/>
    </row>
    <row r="61" spans="1:12" s="185" customFormat="1" ht="30">
      <c r="A61" s="300"/>
      <c r="B61" s="195" t="s">
        <v>337</v>
      </c>
      <c r="C61" s="188">
        <v>1</v>
      </c>
      <c r="D61" s="287"/>
      <c r="E61" s="228"/>
      <c r="F61" s="237"/>
      <c r="G61" s="290"/>
      <c r="H61" s="184"/>
      <c r="I61" s="184"/>
      <c r="J61" s="184"/>
      <c r="K61" s="184"/>
      <c r="L61" s="184"/>
    </row>
    <row r="62" spans="1:12" s="185" customFormat="1" ht="15.75">
      <c r="A62" s="300"/>
      <c r="B62" s="195" t="s">
        <v>342</v>
      </c>
      <c r="C62" s="188">
        <v>1</v>
      </c>
      <c r="D62" s="287"/>
      <c r="E62" s="228"/>
      <c r="F62" s="237"/>
      <c r="G62" s="290"/>
      <c r="H62" s="184"/>
      <c r="I62" s="184"/>
      <c r="J62" s="184"/>
      <c r="K62" s="184"/>
      <c r="L62" s="184"/>
    </row>
    <row r="63" spans="1:12" s="185" customFormat="1" ht="15.75">
      <c r="A63" s="300"/>
      <c r="B63" s="195" t="s">
        <v>273</v>
      </c>
      <c r="C63" s="188">
        <v>1</v>
      </c>
      <c r="D63" s="287"/>
      <c r="E63" s="228"/>
      <c r="F63" s="237"/>
      <c r="G63" s="290"/>
      <c r="H63" s="184"/>
      <c r="I63" s="184"/>
      <c r="J63" s="184"/>
      <c r="K63" s="184"/>
      <c r="L63" s="184"/>
    </row>
    <row r="64" spans="1:12" s="185" customFormat="1" ht="15.75">
      <c r="A64" s="300"/>
      <c r="B64" s="195" t="s">
        <v>272</v>
      </c>
      <c r="C64" s="188">
        <v>1</v>
      </c>
      <c r="D64" s="287"/>
      <c r="E64" s="228"/>
      <c r="F64" s="237"/>
      <c r="G64" s="290"/>
      <c r="H64" s="184"/>
      <c r="I64" s="184"/>
      <c r="J64" s="184"/>
      <c r="K64" s="184"/>
      <c r="L64" s="184"/>
    </row>
    <row r="65" spans="1:12" s="185" customFormat="1" ht="15.75">
      <c r="A65" s="300"/>
      <c r="B65" s="195" t="s">
        <v>338</v>
      </c>
      <c r="C65" s="188">
        <v>1</v>
      </c>
      <c r="D65" s="287"/>
      <c r="E65" s="228"/>
      <c r="F65" s="237"/>
      <c r="G65" s="290"/>
      <c r="H65" s="184"/>
      <c r="I65" s="184"/>
      <c r="J65" s="184"/>
      <c r="K65" s="184"/>
      <c r="L65" s="184"/>
    </row>
    <row r="66" spans="1:12" s="185" customFormat="1" ht="15.75">
      <c r="A66" s="300"/>
      <c r="B66" s="187" t="s">
        <v>339</v>
      </c>
      <c r="C66" s="188">
        <v>2</v>
      </c>
      <c r="D66" s="287"/>
      <c r="E66" s="228"/>
      <c r="F66" s="237"/>
      <c r="G66" s="290"/>
      <c r="H66" s="184"/>
      <c r="I66" s="184"/>
      <c r="J66" s="184"/>
      <c r="K66" s="184"/>
      <c r="L66" s="184"/>
    </row>
    <row r="67" spans="1:12" s="185" customFormat="1" ht="30">
      <c r="A67" s="300"/>
      <c r="B67" s="195" t="s">
        <v>343</v>
      </c>
      <c r="C67" s="188">
        <v>20</v>
      </c>
      <c r="D67" s="287"/>
      <c r="E67" s="228"/>
      <c r="F67" s="237"/>
      <c r="G67" s="290"/>
      <c r="H67" s="184"/>
      <c r="I67" s="184"/>
      <c r="J67" s="184"/>
      <c r="K67" s="184"/>
      <c r="L67" s="184"/>
    </row>
    <row r="68" spans="1:12" s="185" customFormat="1" ht="15.75">
      <c r="A68" s="300"/>
      <c r="B68" s="195" t="s">
        <v>344</v>
      </c>
      <c r="C68" s="188">
        <v>2</v>
      </c>
      <c r="D68" s="287"/>
      <c r="E68" s="228"/>
      <c r="F68" s="237"/>
      <c r="G68" s="290"/>
      <c r="H68" s="184"/>
      <c r="I68" s="184"/>
      <c r="J68" s="184"/>
      <c r="K68" s="184"/>
      <c r="L68" s="184"/>
    </row>
    <row r="69" spans="1:12" s="185" customFormat="1" ht="15.75">
      <c r="A69" s="300"/>
      <c r="B69" s="195" t="s">
        <v>345</v>
      </c>
      <c r="C69" s="188">
        <v>1</v>
      </c>
      <c r="D69" s="287"/>
      <c r="E69" s="228"/>
      <c r="F69" s="237"/>
      <c r="G69" s="290"/>
      <c r="H69" s="184"/>
      <c r="I69" s="184"/>
      <c r="J69" s="184"/>
      <c r="K69" s="184"/>
      <c r="L69" s="184"/>
    </row>
    <row r="70" spans="1:12" s="185" customFormat="1" ht="30">
      <c r="A70" s="300"/>
      <c r="B70" s="195" t="s">
        <v>340</v>
      </c>
      <c r="C70" s="188">
        <v>2</v>
      </c>
      <c r="D70" s="287"/>
      <c r="E70" s="228"/>
      <c r="F70" s="237"/>
      <c r="G70" s="290"/>
      <c r="H70" s="184"/>
      <c r="I70" s="184"/>
      <c r="J70" s="184"/>
      <c r="K70" s="184"/>
      <c r="L70" s="184"/>
    </row>
    <row r="71" spans="1:12" s="185" customFormat="1" ht="15.75">
      <c r="A71" s="300"/>
      <c r="B71" s="195" t="s">
        <v>346</v>
      </c>
      <c r="C71" s="188">
        <v>7</v>
      </c>
      <c r="D71" s="287"/>
      <c r="E71" s="228"/>
      <c r="F71" s="237"/>
      <c r="G71" s="290"/>
      <c r="H71" s="184"/>
      <c r="I71" s="184"/>
      <c r="J71" s="184"/>
      <c r="K71" s="184"/>
      <c r="L71" s="184"/>
    </row>
    <row r="72" spans="1:12" s="185" customFormat="1" ht="15.75">
      <c r="A72" s="300"/>
      <c r="B72" s="192" t="s">
        <v>347</v>
      </c>
      <c r="C72" s="188">
        <v>10</v>
      </c>
      <c r="D72" s="287"/>
      <c r="E72" s="228"/>
      <c r="F72" s="237"/>
      <c r="G72" s="290"/>
      <c r="H72" s="184"/>
      <c r="I72" s="184"/>
      <c r="J72" s="184"/>
      <c r="K72" s="184"/>
      <c r="L72" s="184"/>
    </row>
    <row r="73" spans="1:12" s="185" customFormat="1" ht="30">
      <c r="A73" s="300"/>
      <c r="B73" s="192" t="s">
        <v>348</v>
      </c>
      <c r="C73" s="188">
        <v>10</v>
      </c>
      <c r="D73" s="287"/>
      <c r="E73" s="228"/>
      <c r="F73" s="237"/>
      <c r="G73" s="290"/>
      <c r="H73" s="184"/>
      <c r="I73" s="184"/>
      <c r="J73" s="184"/>
      <c r="K73" s="184"/>
      <c r="L73" s="184"/>
    </row>
    <row r="74" spans="1:12" s="185" customFormat="1" ht="15.75">
      <c r="A74" s="300"/>
      <c r="B74" s="195" t="s">
        <v>349</v>
      </c>
      <c r="C74" s="188">
        <v>1</v>
      </c>
      <c r="D74" s="287"/>
      <c r="E74" s="228"/>
      <c r="F74" s="237"/>
      <c r="G74" s="290"/>
      <c r="H74" s="184"/>
      <c r="I74" s="184"/>
      <c r="J74" s="184"/>
      <c r="K74" s="184"/>
      <c r="L74" s="184"/>
    </row>
    <row r="75" spans="1:12" s="185" customFormat="1" ht="30">
      <c r="A75" s="300"/>
      <c r="B75" s="195" t="s">
        <v>285</v>
      </c>
      <c r="C75" s="188">
        <v>2</v>
      </c>
      <c r="D75" s="287"/>
      <c r="E75" s="228"/>
      <c r="F75" s="237"/>
      <c r="G75" s="290"/>
      <c r="H75" s="184"/>
      <c r="I75" s="184"/>
      <c r="J75" s="184"/>
      <c r="K75" s="184"/>
      <c r="L75" s="184"/>
    </row>
    <row r="76" spans="1:12" s="185" customFormat="1" ht="45">
      <c r="A76" s="300"/>
      <c r="B76" s="195" t="s">
        <v>301</v>
      </c>
      <c r="C76" s="188">
        <v>1</v>
      </c>
      <c r="D76" s="288"/>
      <c r="E76" s="229"/>
      <c r="F76" s="237"/>
      <c r="G76" s="291"/>
      <c r="H76" s="184"/>
      <c r="I76" s="184"/>
      <c r="J76" s="184"/>
      <c r="K76" s="184"/>
      <c r="L76" s="184"/>
    </row>
    <row r="77" spans="1:12" s="185" customFormat="1" ht="15.75">
      <c r="A77" s="300" t="s">
        <v>192</v>
      </c>
      <c r="B77" s="195" t="s">
        <v>350</v>
      </c>
      <c r="C77" s="188">
        <v>1</v>
      </c>
      <c r="D77" s="286">
        <v>36907737</v>
      </c>
      <c r="E77" s="227"/>
      <c r="F77" s="237"/>
      <c r="G77" s="289">
        <v>36907737</v>
      </c>
      <c r="H77" s="184"/>
      <c r="I77" s="184"/>
      <c r="J77" s="184"/>
      <c r="K77" s="184"/>
      <c r="L77" s="184"/>
    </row>
    <row r="78" spans="1:12" s="185" customFormat="1" ht="30">
      <c r="A78" s="300"/>
      <c r="B78" s="195" t="s">
        <v>351</v>
      </c>
      <c r="C78" s="188">
        <v>1</v>
      </c>
      <c r="D78" s="287"/>
      <c r="E78" s="228"/>
      <c r="F78" s="237"/>
      <c r="G78" s="290"/>
      <c r="H78" s="184"/>
      <c r="I78" s="184"/>
      <c r="J78" s="184"/>
      <c r="K78" s="184"/>
      <c r="L78" s="184"/>
    </row>
    <row r="79" spans="1:12" s="185" customFormat="1" ht="15.75">
      <c r="A79" s="300"/>
      <c r="B79" s="195" t="s">
        <v>352</v>
      </c>
      <c r="C79" s="188">
        <v>1</v>
      </c>
      <c r="D79" s="287"/>
      <c r="E79" s="228"/>
      <c r="F79" s="237"/>
      <c r="G79" s="290"/>
      <c r="H79" s="184"/>
      <c r="I79" s="184"/>
      <c r="J79" s="184"/>
      <c r="K79" s="184"/>
      <c r="L79" s="184"/>
    </row>
    <row r="80" spans="1:12" s="185" customFormat="1" ht="45">
      <c r="A80" s="300"/>
      <c r="B80" s="195" t="s">
        <v>144</v>
      </c>
      <c r="C80" s="188">
        <v>2</v>
      </c>
      <c r="D80" s="287"/>
      <c r="E80" s="228"/>
      <c r="F80" s="237"/>
      <c r="G80" s="290"/>
      <c r="H80" s="184"/>
      <c r="I80" s="184"/>
      <c r="J80" s="184"/>
      <c r="K80" s="184"/>
      <c r="L80" s="184"/>
    </row>
    <row r="81" spans="1:12" s="185" customFormat="1" ht="45">
      <c r="A81" s="300"/>
      <c r="B81" s="195" t="s">
        <v>353</v>
      </c>
      <c r="C81" s="188">
        <v>1</v>
      </c>
      <c r="D81" s="287"/>
      <c r="E81" s="228"/>
      <c r="F81" s="237"/>
      <c r="G81" s="290"/>
      <c r="H81" s="184"/>
      <c r="I81" s="184"/>
      <c r="J81" s="184"/>
      <c r="K81" s="184"/>
      <c r="L81" s="184"/>
    </row>
    <row r="82" spans="1:12" s="185" customFormat="1" ht="30">
      <c r="A82" s="300"/>
      <c r="B82" s="195" t="s">
        <v>354</v>
      </c>
      <c r="C82" s="188">
        <v>1</v>
      </c>
      <c r="D82" s="287"/>
      <c r="E82" s="228"/>
      <c r="F82" s="237"/>
      <c r="G82" s="290"/>
      <c r="H82" s="184"/>
      <c r="I82" s="184"/>
      <c r="J82" s="184"/>
      <c r="K82" s="184"/>
      <c r="L82" s="184"/>
    </row>
    <row r="83" spans="1:12" s="185" customFormat="1" ht="45">
      <c r="A83" s="300"/>
      <c r="B83" s="195" t="s">
        <v>355</v>
      </c>
      <c r="C83" s="188">
        <v>1</v>
      </c>
      <c r="D83" s="287"/>
      <c r="E83" s="228"/>
      <c r="F83" s="237"/>
      <c r="G83" s="290"/>
      <c r="H83" s="184"/>
      <c r="I83" s="184"/>
      <c r="J83" s="184"/>
      <c r="K83" s="184"/>
      <c r="L83" s="184"/>
    </row>
    <row r="84" spans="1:12" s="185" customFormat="1" ht="30">
      <c r="A84" s="300"/>
      <c r="B84" s="195" t="s">
        <v>356</v>
      </c>
      <c r="C84" s="188">
        <v>1</v>
      </c>
      <c r="D84" s="287"/>
      <c r="E84" s="228"/>
      <c r="F84" s="237"/>
      <c r="G84" s="290"/>
      <c r="H84" s="184"/>
      <c r="I84" s="184"/>
      <c r="J84" s="184"/>
      <c r="K84" s="184"/>
      <c r="L84" s="184"/>
    </row>
    <row r="85" spans="1:12" s="185" customFormat="1" ht="30">
      <c r="A85" s="300"/>
      <c r="B85" s="195" t="s">
        <v>357</v>
      </c>
      <c r="C85" s="188">
        <v>2</v>
      </c>
      <c r="D85" s="287"/>
      <c r="E85" s="228"/>
      <c r="F85" s="237"/>
      <c r="G85" s="290"/>
      <c r="H85" s="184"/>
      <c r="I85" s="184"/>
      <c r="J85" s="184"/>
      <c r="K85" s="184"/>
      <c r="L85" s="184"/>
    </row>
    <row r="86" spans="1:12" s="185" customFormat="1" ht="30">
      <c r="A86" s="300"/>
      <c r="B86" s="195" t="s">
        <v>286</v>
      </c>
      <c r="C86" s="188">
        <v>1</v>
      </c>
      <c r="D86" s="287"/>
      <c r="E86" s="228"/>
      <c r="F86" s="237"/>
      <c r="G86" s="290"/>
      <c r="H86" s="184"/>
      <c r="I86" s="184"/>
      <c r="J86" s="184"/>
      <c r="K86" s="184"/>
      <c r="L86" s="184"/>
    </row>
    <row r="87" spans="1:12" s="185" customFormat="1" ht="15.75">
      <c r="A87" s="300"/>
      <c r="B87" s="195" t="s">
        <v>274</v>
      </c>
      <c r="C87" s="188">
        <v>2</v>
      </c>
      <c r="D87" s="287"/>
      <c r="E87" s="228"/>
      <c r="F87" s="237"/>
      <c r="G87" s="290"/>
      <c r="H87" s="184"/>
      <c r="I87" s="184"/>
      <c r="J87" s="184"/>
      <c r="K87" s="184"/>
      <c r="L87" s="184"/>
    </row>
    <row r="88" spans="1:12" s="185" customFormat="1" ht="30">
      <c r="A88" s="300"/>
      <c r="B88" s="195" t="s">
        <v>358</v>
      </c>
      <c r="C88" s="188">
        <v>1</v>
      </c>
      <c r="D88" s="287"/>
      <c r="E88" s="228"/>
      <c r="F88" s="237"/>
      <c r="G88" s="290"/>
      <c r="H88" s="184"/>
      <c r="I88" s="184"/>
      <c r="J88" s="184"/>
      <c r="K88" s="184"/>
      <c r="L88" s="184"/>
    </row>
    <row r="89" spans="1:12" s="185" customFormat="1" ht="15.75">
      <c r="A89" s="300"/>
      <c r="B89" s="192" t="s">
        <v>359</v>
      </c>
      <c r="C89" s="188">
        <v>1</v>
      </c>
      <c r="D89" s="288"/>
      <c r="E89" s="229"/>
      <c r="F89" s="237"/>
      <c r="G89" s="291"/>
      <c r="H89" s="184"/>
      <c r="I89" s="184"/>
      <c r="J89" s="184"/>
      <c r="K89" s="184"/>
      <c r="L89" s="184"/>
    </row>
    <row r="90" spans="1:12" s="185" customFormat="1" ht="15.75">
      <c r="A90" s="292" t="s">
        <v>193</v>
      </c>
      <c r="B90" s="192" t="s">
        <v>367</v>
      </c>
      <c r="C90" s="196">
        <v>3</v>
      </c>
      <c r="D90" s="296">
        <f>+G90</f>
        <v>134450000</v>
      </c>
      <c r="E90" s="226"/>
      <c r="F90" s="237">
        <v>10000000</v>
      </c>
      <c r="G90" s="289">
        <v>134450000</v>
      </c>
      <c r="H90" s="184"/>
      <c r="I90" s="184"/>
      <c r="J90" s="184"/>
      <c r="K90" s="184"/>
      <c r="L90" s="184"/>
    </row>
    <row r="91" spans="1:12" s="185" customFormat="1" ht="45">
      <c r="A91" s="293"/>
      <c r="B91" s="192" t="s">
        <v>368</v>
      </c>
      <c r="C91" s="196">
        <v>150</v>
      </c>
      <c r="D91" s="297"/>
      <c r="E91" s="198"/>
      <c r="F91" s="237">
        <v>15000000</v>
      </c>
      <c r="G91" s="290"/>
      <c r="H91" s="184"/>
      <c r="I91" s="184"/>
      <c r="J91" s="184"/>
      <c r="K91" s="184"/>
      <c r="L91" s="184"/>
    </row>
    <row r="92" spans="1:12" s="185" customFormat="1" ht="15.75">
      <c r="A92" s="293"/>
      <c r="B92" s="192" t="s">
        <v>369</v>
      </c>
      <c r="C92" s="196">
        <v>3</v>
      </c>
      <c r="D92" s="297"/>
      <c r="E92" s="198"/>
      <c r="F92" s="237">
        <v>2000000</v>
      </c>
      <c r="G92" s="290"/>
      <c r="H92" s="184"/>
      <c r="I92" s="184"/>
      <c r="J92" s="184"/>
      <c r="K92" s="184"/>
      <c r="L92" s="184"/>
    </row>
    <row r="93" spans="1:12" s="185" customFormat="1" ht="30">
      <c r="A93" s="293"/>
      <c r="B93" s="195" t="s">
        <v>360</v>
      </c>
      <c r="C93" s="196">
        <v>1</v>
      </c>
      <c r="D93" s="297"/>
      <c r="E93" s="198"/>
      <c r="F93" s="237">
        <v>2000000</v>
      </c>
      <c r="G93" s="290"/>
      <c r="H93" s="184"/>
      <c r="I93" s="184"/>
      <c r="J93" s="184"/>
      <c r="K93" s="184"/>
      <c r="L93" s="184"/>
    </row>
    <row r="94" spans="1:12" s="185" customFormat="1" ht="45">
      <c r="A94" s="293"/>
      <c r="B94" s="182" t="s">
        <v>361</v>
      </c>
      <c r="C94" s="183">
        <v>2</v>
      </c>
      <c r="D94" s="297"/>
      <c r="E94" s="198"/>
      <c r="F94" s="237">
        <v>7000000</v>
      </c>
      <c r="G94" s="290"/>
      <c r="H94" s="184"/>
      <c r="I94" s="184"/>
      <c r="J94" s="184"/>
      <c r="K94" s="184"/>
      <c r="L94" s="184"/>
    </row>
    <row r="95" spans="1:12" s="185" customFormat="1" ht="45">
      <c r="A95" s="293"/>
      <c r="B95" s="182" t="s">
        <v>364</v>
      </c>
      <c r="C95" s="183">
        <v>4</v>
      </c>
      <c r="D95" s="297"/>
      <c r="E95" s="198"/>
      <c r="F95" s="237">
        <v>5000000</v>
      </c>
      <c r="G95" s="290"/>
      <c r="H95" s="184"/>
      <c r="I95" s="184"/>
      <c r="J95" s="184"/>
      <c r="K95" s="184"/>
      <c r="L95" s="184"/>
    </row>
    <row r="96" spans="1:12" s="185" customFormat="1" ht="15.75">
      <c r="A96" s="293"/>
      <c r="B96" s="182" t="s">
        <v>371</v>
      </c>
      <c r="C96" s="183">
        <v>1</v>
      </c>
      <c r="D96" s="297"/>
      <c r="E96" s="198"/>
      <c r="F96" s="237"/>
      <c r="G96" s="290"/>
      <c r="H96" s="184"/>
      <c r="I96" s="184"/>
      <c r="J96" s="184"/>
      <c r="K96" s="184"/>
      <c r="L96" s="184"/>
    </row>
    <row r="97" spans="1:12" s="185" customFormat="1" ht="15.75">
      <c r="A97" s="293"/>
      <c r="B97" s="182" t="s">
        <v>362</v>
      </c>
      <c r="C97" s="183">
        <v>2</v>
      </c>
      <c r="D97" s="297"/>
      <c r="E97" s="198"/>
      <c r="F97" s="237"/>
      <c r="G97" s="290"/>
      <c r="H97" s="184"/>
      <c r="I97" s="184"/>
      <c r="J97" s="184"/>
      <c r="K97" s="184"/>
      <c r="L97" s="184"/>
    </row>
    <row r="98" spans="1:12" s="185" customFormat="1" ht="15.75">
      <c r="A98" s="293"/>
      <c r="B98" s="182" t="s">
        <v>275</v>
      </c>
      <c r="C98" s="183">
        <v>2</v>
      </c>
      <c r="D98" s="297"/>
      <c r="E98" s="198"/>
      <c r="F98" s="237"/>
      <c r="G98" s="290"/>
      <c r="H98" s="184"/>
      <c r="I98" s="184"/>
      <c r="J98" s="184"/>
      <c r="K98" s="184"/>
      <c r="L98" s="184"/>
    </row>
    <row r="99" spans="1:12" s="185" customFormat="1" ht="30">
      <c r="A99" s="293"/>
      <c r="B99" s="197" t="s">
        <v>365</v>
      </c>
      <c r="C99" s="183">
        <v>1</v>
      </c>
      <c r="D99" s="297"/>
      <c r="E99" s="198"/>
      <c r="F99" s="237"/>
      <c r="G99" s="290"/>
      <c r="H99" s="184"/>
      <c r="I99" s="184"/>
      <c r="J99" s="184"/>
      <c r="K99" s="184"/>
      <c r="L99" s="184"/>
    </row>
    <row r="100" spans="1:12" s="185" customFormat="1" ht="15.75">
      <c r="A100" s="293"/>
      <c r="B100" s="197" t="s">
        <v>370</v>
      </c>
      <c r="C100" s="183">
        <v>30</v>
      </c>
      <c r="D100" s="297"/>
      <c r="E100" s="198"/>
      <c r="F100" s="237"/>
      <c r="G100" s="290"/>
      <c r="H100" s="184"/>
      <c r="I100" s="184"/>
      <c r="J100" s="184"/>
      <c r="K100" s="184"/>
      <c r="L100" s="184"/>
    </row>
    <row r="101" spans="1:12" s="185" customFormat="1" ht="15.75">
      <c r="A101" s="293"/>
      <c r="B101" s="182" t="s">
        <v>276</v>
      </c>
      <c r="C101" s="183">
        <v>1</v>
      </c>
      <c r="D101" s="297"/>
      <c r="E101" s="198"/>
      <c r="F101" s="237"/>
      <c r="G101" s="290"/>
      <c r="H101" s="184"/>
      <c r="I101" s="184"/>
      <c r="J101" s="184"/>
      <c r="K101" s="184"/>
      <c r="L101" s="184"/>
    </row>
    <row r="102" spans="1:12" s="185" customFormat="1" ht="15.75">
      <c r="A102" s="293"/>
      <c r="B102" s="197" t="s">
        <v>363</v>
      </c>
      <c r="C102" s="183">
        <v>1</v>
      </c>
      <c r="D102" s="297"/>
      <c r="E102" s="198"/>
      <c r="F102" s="237"/>
      <c r="G102" s="290"/>
      <c r="H102" s="184"/>
      <c r="I102" s="184"/>
      <c r="J102" s="184"/>
      <c r="K102" s="184"/>
      <c r="L102" s="184"/>
    </row>
    <row r="103" spans="1:12" s="185" customFormat="1" ht="15.75">
      <c r="A103" s="293"/>
      <c r="B103" s="182" t="s">
        <v>366</v>
      </c>
      <c r="C103" s="183">
        <v>1</v>
      </c>
      <c r="D103" s="297"/>
      <c r="E103" s="198"/>
      <c r="F103" s="237"/>
      <c r="G103" s="290"/>
      <c r="H103" s="184"/>
      <c r="I103" s="184"/>
      <c r="J103" s="184"/>
      <c r="K103" s="184"/>
      <c r="L103" s="184"/>
    </row>
    <row r="104" spans="1:12" s="185" customFormat="1" ht="30">
      <c r="A104" s="293"/>
      <c r="B104" s="182" t="s">
        <v>225</v>
      </c>
      <c r="C104" s="183">
        <v>2</v>
      </c>
      <c r="D104" s="297"/>
      <c r="E104" s="198"/>
      <c r="F104" s="237"/>
      <c r="G104" s="290"/>
      <c r="H104" s="184"/>
      <c r="I104" s="184"/>
      <c r="J104" s="184"/>
      <c r="K104" s="184"/>
      <c r="L104" s="184"/>
    </row>
    <row r="105" spans="1:12" s="185" customFormat="1" ht="30">
      <c r="A105" s="293"/>
      <c r="B105" s="182" t="s">
        <v>166</v>
      </c>
      <c r="C105" s="183">
        <v>1</v>
      </c>
      <c r="D105" s="298"/>
      <c r="E105" s="200"/>
      <c r="F105" s="237"/>
      <c r="G105" s="291"/>
      <c r="H105" s="184"/>
      <c r="I105" s="184"/>
      <c r="J105" s="184"/>
      <c r="K105" s="184"/>
      <c r="L105" s="184"/>
    </row>
    <row r="106" spans="1:12" s="185" customFormat="1" ht="15.75">
      <c r="A106" s="300" t="s">
        <v>226</v>
      </c>
      <c r="B106" s="195" t="s">
        <v>277</v>
      </c>
      <c r="C106" s="188">
        <v>1</v>
      </c>
      <c r="D106" s="164">
        <f>1615272750</f>
        <v>1615272750</v>
      </c>
      <c r="E106" s="226"/>
      <c r="F106" s="237"/>
      <c r="G106" s="232">
        <v>1615272750</v>
      </c>
      <c r="H106" s="184" t="s">
        <v>454</v>
      </c>
      <c r="I106" s="184"/>
      <c r="J106" s="184">
        <v>461506500</v>
      </c>
      <c r="K106" s="184">
        <f>+G106-J106</f>
        <v>1153766250</v>
      </c>
      <c r="L106" s="184"/>
    </row>
    <row r="107" spans="1:12" s="185" customFormat="1" ht="15.75">
      <c r="A107" s="300"/>
      <c r="B107" s="195" t="s">
        <v>227</v>
      </c>
      <c r="C107" s="188">
        <v>6</v>
      </c>
      <c r="D107" s="164">
        <f>1457704061-461506500</f>
        <v>996197561</v>
      </c>
      <c r="E107" s="198"/>
      <c r="F107" s="237"/>
      <c r="G107" s="232">
        <f>1457704061-461506500</f>
        <v>996197561</v>
      </c>
      <c r="H107" s="199" t="s">
        <v>419</v>
      </c>
      <c r="I107" s="199"/>
      <c r="J107" s="199"/>
      <c r="K107" s="199"/>
      <c r="L107" s="199"/>
    </row>
    <row r="108" spans="1:12" s="185" customFormat="1" ht="15.75">
      <c r="A108" s="300"/>
      <c r="B108" s="195" t="s">
        <v>229</v>
      </c>
      <c r="C108" s="188">
        <v>1</v>
      </c>
      <c r="D108" s="164">
        <v>636251710.4</v>
      </c>
      <c r="E108" s="198"/>
      <c r="F108" s="237"/>
      <c r="G108" s="232">
        <v>636251710.4</v>
      </c>
      <c r="H108" s="199" t="s">
        <v>420</v>
      </c>
      <c r="I108" s="199"/>
      <c r="J108" s="199"/>
      <c r="K108" s="199"/>
      <c r="L108" s="199"/>
    </row>
    <row r="109" spans="1:12" s="185" customFormat="1" ht="15.75">
      <c r="A109" s="300"/>
      <c r="B109" s="182" t="s">
        <v>372</v>
      </c>
      <c r="C109" s="183">
        <v>60</v>
      </c>
      <c r="D109" s="164">
        <v>57232445</v>
      </c>
      <c r="E109" s="200"/>
      <c r="F109" s="237"/>
      <c r="G109" s="232">
        <v>57232445</v>
      </c>
      <c r="H109" s="199" t="s">
        <v>421</v>
      </c>
      <c r="I109" s="199"/>
      <c r="J109" s="199"/>
      <c r="K109" s="199"/>
      <c r="L109" s="199"/>
    </row>
    <row r="110" spans="1:12" s="185" customFormat="1" ht="15.75">
      <c r="A110" s="307" t="s">
        <v>231</v>
      </c>
      <c r="B110" s="182" t="s">
        <v>232</v>
      </c>
      <c r="C110" s="183">
        <v>70</v>
      </c>
      <c r="D110" s="301">
        <v>148050000</v>
      </c>
      <c r="E110" s="304"/>
      <c r="F110" s="237"/>
      <c r="G110" s="289">
        <v>148050000</v>
      </c>
      <c r="H110" s="184"/>
      <c r="I110" s="184"/>
      <c r="J110" s="184"/>
      <c r="K110" s="184"/>
      <c r="L110" s="184"/>
    </row>
    <row r="111" spans="1:12" s="185" customFormat="1" ht="15.75">
      <c r="A111" s="308"/>
      <c r="B111" s="182" t="s">
        <v>234</v>
      </c>
      <c r="C111" s="183">
        <v>2</v>
      </c>
      <c r="D111" s="302"/>
      <c r="E111" s="305"/>
      <c r="F111" s="237"/>
      <c r="G111" s="290"/>
      <c r="H111" s="184"/>
      <c r="I111" s="184"/>
      <c r="J111" s="184"/>
      <c r="K111" s="184"/>
      <c r="L111" s="184"/>
    </row>
    <row r="112" spans="1:12" s="185" customFormat="1" ht="30">
      <c r="A112" s="308"/>
      <c r="B112" s="182" t="s">
        <v>235</v>
      </c>
      <c r="C112" s="183">
        <v>1</v>
      </c>
      <c r="D112" s="302"/>
      <c r="E112" s="305"/>
      <c r="F112" s="237"/>
      <c r="G112" s="290"/>
      <c r="H112" s="184"/>
      <c r="I112" s="184"/>
      <c r="J112" s="184"/>
      <c r="K112" s="184"/>
      <c r="L112" s="184"/>
    </row>
    <row r="113" spans="1:12" s="185" customFormat="1" ht="30">
      <c r="A113" s="308"/>
      <c r="B113" s="182" t="s">
        <v>278</v>
      </c>
      <c r="C113" s="183">
        <v>1</v>
      </c>
      <c r="D113" s="302"/>
      <c r="E113" s="305"/>
      <c r="F113" s="237"/>
      <c r="G113" s="290"/>
      <c r="H113" s="184"/>
      <c r="I113" s="184"/>
      <c r="J113" s="184"/>
      <c r="K113" s="184"/>
      <c r="L113" s="184"/>
    </row>
    <row r="114" spans="1:12" s="185" customFormat="1" ht="15.75">
      <c r="A114" s="308"/>
      <c r="B114" s="182" t="s">
        <v>287</v>
      </c>
      <c r="C114" s="183">
        <v>1</v>
      </c>
      <c r="D114" s="302"/>
      <c r="E114" s="305"/>
      <c r="F114" s="237"/>
      <c r="G114" s="290"/>
      <c r="H114" s="184"/>
      <c r="I114" s="184"/>
      <c r="J114" s="184"/>
      <c r="K114" s="184"/>
      <c r="L114" s="184"/>
    </row>
    <row r="115" spans="1:12" s="185" customFormat="1" ht="15.75">
      <c r="A115" s="308"/>
      <c r="B115" s="182" t="s">
        <v>279</v>
      </c>
      <c r="C115" s="183">
        <v>1</v>
      </c>
      <c r="D115" s="302"/>
      <c r="E115" s="305"/>
      <c r="F115" s="237"/>
      <c r="G115" s="290"/>
      <c r="H115" s="184"/>
      <c r="I115" s="184"/>
      <c r="J115" s="184"/>
      <c r="K115" s="184"/>
      <c r="L115" s="184"/>
    </row>
    <row r="116" spans="1:12" s="185" customFormat="1" ht="15.75">
      <c r="A116" s="308"/>
      <c r="B116" s="182" t="s">
        <v>373</v>
      </c>
      <c r="C116" s="183">
        <v>3</v>
      </c>
      <c r="D116" s="302"/>
      <c r="E116" s="305"/>
      <c r="F116" s="237"/>
      <c r="G116" s="290"/>
      <c r="H116" s="184"/>
      <c r="I116" s="184"/>
      <c r="J116" s="184"/>
      <c r="K116" s="184"/>
      <c r="L116" s="184"/>
    </row>
    <row r="117" spans="1:12" s="185" customFormat="1" ht="15.75">
      <c r="A117" s="308"/>
      <c r="B117" s="182" t="s">
        <v>237</v>
      </c>
      <c r="C117" s="183">
        <v>3</v>
      </c>
      <c r="D117" s="302"/>
      <c r="E117" s="305"/>
      <c r="F117" s="237"/>
      <c r="G117" s="290"/>
      <c r="H117" s="184"/>
      <c r="I117" s="184"/>
      <c r="J117" s="184"/>
      <c r="K117" s="184"/>
      <c r="L117" s="184"/>
    </row>
    <row r="118" spans="1:12" s="185" customFormat="1" ht="15.75">
      <c r="A118" s="308"/>
      <c r="B118" s="182" t="s">
        <v>238</v>
      </c>
      <c r="C118" s="183">
        <v>1</v>
      </c>
      <c r="D118" s="302"/>
      <c r="E118" s="305"/>
      <c r="F118" s="237"/>
      <c r="G118" s="290"/>
      <c r="H118" s="184"/>
      <c r="I118" s="184"/>
      <c r="J118" s="184"/>
      <c r="K118" s="184"/>
      <c r="L118" s="184"/>
    </row>
    <row r="119" spans="1:12" s="185" customFormat="1" ht="30">
      <c r="A119" s="308"/>
      <c r="B119" s="182" t="s">
        <v>239</v>
      </c>
      <c r="C119" s="183">
        <v>2</v>
      </c>
      <c r="D119" s="302"/>
      <c r="E119" s="305"/>
      <c r="F119" s="237"/>
      <c r="G119" s="290"/>
      <c r="H119" s="184"/>
      <c r="I119" s="184"/>
      <c r="J119" s="184"/>
      <c r="K119" s="184"/>
      <c r="L119" s="184"/>
    </row>
    <row r="120" spans="1:12" s="185" customFormat="1" ht="30">
      <c r="A120" s="308"/>
      <c r="B120" s="182" t="s">
        <v>374</v>
      </c>
      <c r="C120" s="183">
        <v>1</v>
      </c>
      <c r="D120" s="302"/>
      <c r="E120" s="305"/>
      <c r="F120" s="237"/>
      <c r="G120" s="290"/>
      <c r="H120" s="184"/>
      <c r="I120" s="184"/>
      <c r="J120" s="184"/>
      <c r="K120" s="184"/>
      <c r="L120" s="184"/>
    </row>
    <row r="121" spans="1:12" s="185" customFormat="1" ht="15.75">
      <c r="A121" s="308"/>
      <c r="B121" s="182" t="s">
        <v>375</v>
      </c>
      <c r="C121" s="183">
        <v>1</v>
      </c>
      <c r="D121" s="302"/>
      <c r="E121" s="305"/>
      <c r="F121" s="237"/>
      <c r="G121" s="290"/>
      <c r="H121" s="184"/>
      <c r="I121" s="184"/>
      <c r="J121" s="184"/>
      <c r="K121" s="184"/>
      <c r="L121" s="184"/>
    </row>
    <row r="122" spans="1:12" s="185" customFormat="1" ht="15.75">
      <c r="A122" s="308"/>
      <c r="B122" s="182" t="s">
        <v>376</v>
      </c>
      <c r="C122" s="183">
        <v>3</v>
      </c>
      <c r="D122" s="302"/>
      <c r="E122" s="305"/>
      <c r="F122" s="237"/>
      <c r="G122" s="290"/>
      <c r="H122" s="184"/>
      <c r="I122" s="184"/>
      <c r="J122" s="184"/>
      <c r="K122" s="184"/>
      <c r="L122" s="184"/>
    </row>
    <row r="123" spans="1:12" s="185" customFormat="1" ht="15.75">
      <c r="A123" s="308"/>
      <c r="B123" s="182" t="s">
        <v>377</v>
      </c>
      <c r="C123" s="183">
        <v>5</v>
      </c>
      <c r="D123" s="302"/>
      <c r="E123" s="305"/>
      <c r="F123" s="237"/>
      <c r="G123" s="290"/>
      <c r="H123" s="184"/>
      <c r="I123" s="184"/>
      <c r="J123" s="184"/>
      <c r="K123" s="184"/>
      <c r="L123" s="184"/>
    </row>
    <row r="124" spans="1:12" s="185" customFormat="1" ht="15.75">
      <c r="A124" s="308"/>
      <c r="B124" s="182" t="s">
        <v>240</v>
      </c>
      <c r="C124" s="183">
        <v>2</v>
      </c>
      <c r="D124" s="302"/>
      <c r="E124" s="305"/>
      <c r="F124" s="237"/>
      <c r="G124" s="290"/>
      <c r="H124" s="184"/>
      <c r="I124" s="184"/>
      <c r="J124" s="184"/>
      <c r="K124" s="184"/>
      <c r="L124" s="184"/>
    </row>
    <row r="125" spans="1:12" s="185" customFormat="1" ht="30">
      <c r="A125" s="308"/>
      <c r="B125" s="182" t="s">
        <v>378</v>
      </c>
      <c r="C125" s="183">
        <v>1</v>
      </c>
      <c r="D125" s="302"/>
      <c r="E125" s="305"/>
      <c r="F125" s="237"/>
      <c r="G125" s="290"/>
      <c r="H125" s="184"/>
      <c r="I125" s="184"/>
      <c r="J125" s="184"/>
      <c r="K125" s="184"/>
      <c r="L125" s="184"/>
    </row>
    <row r="126" spans="1:12" s="185" customFormat="1" ht="15.75">
      <c r="A126" s="308"/>
      <c r="B126" s="182" t="s">
        <v>379</v>
      </c>
      <c r="C126" s="183">
        <v>1</v>
      </c>
      <c r="D126" s="302"/>
      <c r="E126" s="305"/>
      <c r="F126" s="237"/>
      <c r="G126" s="290"/>
      <c r="H126" s="184"/>
      <c r="I126" s="184"/>
      <c r="J126" s="184"/>
      <c r="K126" s="184"/>
      <c r="L126" s="184"/>
    </row>
    <row r="127" spans="1:12" s="185" customFormat="1" ht="15.75">
      <c r="A127" s="308"/>
      <c r="B127" s="182" t="s">
        <v>380</v>
      </c>
      <c r="C127" s="183">
        <v>3</v>
      </c>
      <c r="D127" s="302"/>
      <c r="E127" s="305"/>
      <c r="F127" s="237"/>
      <c r="G127" s="290"/>
      <c r="H127" s="184"/>
      <c r="I127" s="184"/>
      <c r="J127" s="184"/>
      <c r="K127" s="184"/>
      <c r="L127" s="184"/>
    </row>
    <row r="128" spans="1:12" s="185" customFormat="1" ht="15.75">
      <c r="A128" s="309"/>
      <c r="B128" s="182" t="s">
        <v>288</v>
      </c>
      <c r="C128" s="183">
        <v>2</v>
      </c>
      <c r="D128" s="303"/>
      <c r="E128" s="306"/>
      <c r="F128" s="237"/>
      <c r="G128" s="291"/>
      <c r="H128" s="184"/>
      <c r="I128" s="184"/>
      <c r="J128" s="184"/>
      <c r="K128" s="184"/>
      <c r="L128" s="184"/>
    </row>
    <row r="129" spans="1:12" s="185" customFormat="1" ht="15.75">
      <c r="A129" s="292" t="s">
        <v>383</v>
      </c>
      <c r="B129" s="195" t="s">
        <v>289</v>
      </c>
      <c r="C129" s="188">
        <v>1</v>
      </c>
      <c r="D129" s="286">
        <f>+G129</f>
        <v>90160000</v>
      </c>
      <c r="E129" s="304"/>
      <c r="F129" s="237">
        <v>3000000</v>
      </c>
      <c r="G129" s="289">
        <v>90160000</v>
      </c>
      <c r="H129" s="184"/>
      <c r="I129" s="184"/>
      <c r="J129" s="184"/>
      <c r="K129" s="184"/>
      <c r="L129" s="184"/>
    </row>
    <row r="130" spans="1:12" s="185" customFormat="1" ht="15.75">
      <c r="A130" s="293"/>
      <c r="B130" s="195" t="s">
        <v>290</v>
      </c>
      <c r="C130" s="188">
        <v>1</v>
      </c>
      <c r="D130" s="287"/>
      <c r="E130" s="305"/>
      <c r="F130" s="237">
        <v>2000000</v>
      </c>
      <c r="G130" s="290"/>
      <c r="H130" s="184"/>
      <c r="I130" s="184"/>
      <c r="J130" s="184"/>
      <c r="K130" s="184"/>
      <c r="L130" s="184"/>
    </row>
    <row r="131" spans="1:12" s="185" customFormat="1" ht="15.75">
      <c r="A131" s="293"/>
      <c r="B131" s="195" t="s">
        <v>292</v>
      </c>
      <c r="C131" s="188">
        <v>2</v>
      </c>
      <c r="D131" s="287"/>
      <c r="E131" s="305"/>
      <c r="F131" s="237">
        <v>5000000</v>
      </c>
      <c r="G131" s="290"/>
      <c r="H131" s="184"/>
      <c r="I131" s="184"/>
      <c r="J131" s="184"/>
      <c r="K131" s="184"/>
      <c r="L131" s="184"/>
    </row>
    <row r="132" spans="1:12" s="185" customFormat="1" ht="15.75">
      <c r="A132" s="293"/>
      <c r="B132" s="195" t="s">
        <v>291</v>
      </c>
      <c r="C132" s="188">
        <v>1</v>
      </c>
      <c r="D132" s="287"/>
      <c r="E132" s="305"/>
      <c r="F132" s="237">
        <v>5000000</v>
      </c>
      <c r="G132" s="290"/>
      <c r="H132" s="184"/>
      <c r="I132" s="184"/>
      <c r="J132" s="184"/>
      <c r="K132" s="184"/>
      <c r="L132" s="184"/>
    </row>
    <row r="133" spans="1:12" s="185" customFormat="1" ht="30">
      <c r="A133" s="293"/>
      <c r="B133" s="195" t="s">
        <v>243</v>
      </c>
      <c r="C133" s="188">
        <v>3</v>
      </c>
      <c r="D133" s="287"/>
      <c r="E133" s="305"/>
      <c r="F133" s="237">
        <v>2000000</v>
      </c>
      <c r="G133" s="290"/>
      <c r="H133" s="184"/>
      <c r="I133" s="184"/>
      <c r="J133" s="184"/>
      <c r="K133" s="184"/>
      <c r="L133" s="184"/>
    </row>
    <row r="134" spans="1:12" s="185" customFormat="1" ht="75">
      <c r="A134" s="293"/>
      <c r="B134" s="195" t="s">
        <v>384</v>
      </c>
      <c r="C134" s="188">
        <v>2</v>
      </c>
      <c r="D134" s="287"/>
      <c r="E134" s="305"/>
      <c r="F134" s="237"/>
      <c r="G134" s="290"/>
      <c r="H134" s="184"/>
      <c r="I134" s="184"/>
      <c r="J134" s="184"/>
      <c r="K134" s="184"/>
      <c r="L134" s="184"/>
    </row>
    <row r="135" spans="1:12" s="185" customFormat="1" ht="45">
      <c r="A135" s="293"/>
      <c r="B135" s="195" t="s">
        <v>381</v>
      </c>
      <c r="C135" s="188">
        <v>3</v>
      </c>
      <c r="D135" s="287"/>
      <c r="E135" s="305"/>
      <c r="F135" s="237"/>
      <c r="G135" s="290"/>
      <c r="H135" s="184"/>
      <c r="I135" s="184"/>
      <c r="J135" s="184"/>
      <c r="K135" s="184"/>
      <c r="L135" s="184"/>
    </row>
    <row r="136" spans="1:12" s="185" customFormat="1" ht="15.75">
      <c r="A136" s="293"/>
      <c r="B136" s="195" t="s">
        <v>299</v>
      </c>
      <c r="C136" s="188">
        <v>10</v>
      </c>
      <c r="D136" s="287"/>
      <c r="E136" s="305"/>
      <c r="F136" s="237"/>
      <c r="G136" s="290"/>
      <c r="H136" s="184"/>
      <c r="I136" s="184"/>
      <c r="J136" s="184"/>
      <c r="K136" s="184"/>
      <c r="L136" s="184"/>
    </row>
    <row r="137" spans="1:12" s="185" customFormat="1" ht="15.75">
      <c r="A137" s="293"/>
      <c r="B137" s="195" t="s">
        <v>293</v>
      </c>
      <c r="C137" s="188">
        <v>1</v>
      </c>
      <c r="D137" s="287"/>
      <c r="E137" s="305"/>
      <c r="F137" s="237"/>
      <c r="G137" s="290"/>
      <c r="H137" s="184"/>
      <c r="I137" s="184"/>
      <c r="J137" s="184"/>
      <c r="K137" s="184"/>
      <c r="L137" s="184"/>
    </row>
    <row r="138" spans="1:12" s="185" customFormat="1" ht="30">
      <c r="A138" s="293"/>
      <c r="B138" s="195" t="s">
        <v>382</v>
      </c>
      <c r="C138" s="188">
        <v>1</v>
      </c>
      <c r="D138" s="287"/>
      <c r="E138" s="305"/>
      <c r="F138" s="237"/>
      <c r="G138" s="290"/>
      <c r="H138" s="184"/>
      <c r="I138" s="184"/>
      <c r="J138" s="184"/>
      <c r="K138" s="184"/>
      <c r="L138" s="184"/>
    </row>
    <row r="139" spans="1:12" s="185" customFormat="1" ht="30">
      <c r="A139" s="293"/>
      <c r="B139" s="195" t="s">
        <v>294</v>
      </c>
      <c r="C139" s="188">
        <v>1</v>
      </c>
      <c r="D139" s="287"/>
      <c r="E139" s="305"/>
      <c r="F139" s="237"/>
      <c r="G139" s="290"/>
      <c r="H139" s="184"/>
      <c r="I139" s="184"/>
      <c r="J139" s="184"/>
      <c r="K139" s="184"/>
      <c r="L139" s="184"/>
    </row>
    <row r="140" spans="1:12" s="185" customFormat="1" ht="15.75">
      <c r="A140" s="293"/>
      <c r="B140" s="195" t="s">
        <v>295</v>
      </c>
      <c r="C140" s="188">
        <v>1</v>
      </c>
      <c r="D140" s="288"/>
      <c r="E140" s="306"/>
      <c r="F140" s="237"/>
      <c r="G140" s="291"/>
      <c r="H140" s="184"/>
      <c r="I140" s="184"/>
      <c r="J140" s="184"/>
      <c r="K140" s="184"/>
      <c r="L140" s="184"/>
    </row>
    <row r="141" spans="1:12" s="185" customFormat="1" ht="15.75">
      <c r="A141" s="292" t="s">
        <v>194</v>
      </c>
      <c r="B141" s="192" t="s">
        <v>167</v>
      </c>
      <c r="C141" s="188">
        <v>3</v>
      </c>
      <c r="D141" s="286">
        <v>20457163</v>
      </c>
      <c r="E141" s="227"/>
      <c r="F141" s="237"/>
      <c r="G141" s="289">
        <v>20457163</v>
      </c>
      <c r="H141" s="184"/>
      <c r="I141" s="184"/>
      <c r="J141" s="184"/>
      <c r="K141" s="184"/>
      <c r="L141" s="184"/>
    </row>
    <row r="142" spans="1:12" s="185" customFormat="1" ht="15.75">
      <c r="A142" s="293"/>
      <c r="B142" s="192" t="s">
        <v>388</v>
      </c>
      <c r="C142" s="188">
        <v>60</v>
      </c>
      <c r="D142" s="287"/>
      <c r="E142" s="228"/>
      <c r="F142" s="237"/>
      <c r="G142" s="290"/>
      <c r="H142" s="184"/>
      <c r="I142" s="184"/>
      <c r="J142" s="184"/>
      <c r="K142" s="184"/>
      <c r="L142" s="184"/>
    </row>
    <row r="143" spans="1:12" s="185" customFormat="1" ht="15.75">
      <c r="A143" s="293"/>
      <c r="B143" s="192" t="s">
        <v>385</v>
      </c>
      <c r="C143" s="188">
        <v>10</v>
      </c>
      <c r="D143" s="287"/>
      <c r="E143" s="228"/>
      <c r="F143" s="237"/>
      <c r="G143" s="290"/>
      <c r="H143" s="184"/>
      <c r="I143" s="184"/>
      <c r="J143" s="184"/>
      <c r="K143" s="184"/>
      <c r="L143" s="184"/>
    </row>
    <row r="144" spans="1:12" s="185" customFormat="1" ht="15.75">
      <c r="A144" s="293"/>
      <c r="B144" s="192" t="s">
        <v>386</v>
      </c>
      <c r="C144" s="201">
        <v>1</v>
      </c>
      <c r="D144" s="287"/>
      <c r="E144" s="228"/>
      <c r="F144" s="237"/>
      <c r="G144" s="290"/>
      <c r="H144" s="184"/>
      <c r="I144" s="184"/>
      <c r="J144" s="184"/>
      <c r="K144" s="184"/>
      <c r="L144" s="184"/>
    </row>
    <row r="145" spans="1:12" s="185" customFormat="1" ht="15.75">
      <c r="A145" s="293"/>
      <c r="B145" s="192" t="s">
        <v>302</v>
      </c>
      <c r="C145" s="188">
        <v>1</v>
      </c>
      <c r="D145" s="287"/>
      <c r="E145" s="228"/>
      <c r="F145" s="237"/>
      <c r="G145" s="290"/>
      <c r="H145" s="184"/>
      <c r="I145" s="184"/>
      <c r="J145" s="184"/>
      <c r="K145" s="184"/>
      <c r="L145" s="184"/>
    </row>
    <row r="146" spans="1:12" s="185" customFormat="1" ht="15.75">
      <c r="A146" s="299"/>
      <c r="B146" s="192" t="s">
        <v>387</v>
      </c>
      <c r="C146" s="188">
        <v>4</v>
      </c>
      <c r="D146" s="288"/>
      <c r="E146" s="229"/>
      <c r="F146" s="237"/>
      <c r="G146" s="291"/>
      <c r="H146" s="184"/>
      <c r="I146" s="184"/>
      <c r="J146" s="184"/>
      <c r="K146" s="184"/>
      <c r="L146" s="184"/>
    </row>
    <row r="147" spans="1:12" s="185" customFormat="1" ht="15.75">
      <c r="A147" s="292" t="s">
        <v>195</v>
      </c>
      <c r="B147" s="192" t="s">
        <v>296</v>
      </c>
      <c r="C147" s="201">
        <v>1</v>
      </c>
      <c r="D147" s="286">
        <f>+G147</f>
        <v>127890000</v>
      </c>
      <c r="E147" s="304"/>
      <c r="F147" s="237">
        <v>5000000</v>
      </c>
      <c r="G147" s="289">
        <v>127890000</v>
      </c>
      <c r="H147" s="184"/>
      <c r="I147" s="184"/>
      <c r="J147" s="184"/>
      <c r="K147" s="184"/>
      <c r="L147" s="184"/>
    </row>
    <row r="148" spans="1:12" s="185" customFormat="1" ht="27.75" customHeight="1">
      <c r="A148" s="299"/>
      <c r="B148" s="192" t="s">
        <v>297</v>
      </c>
      <c r="C148" s="188">
        <v>1</v>
      </c>
      <c r="D148" s="288"/>
      <c r="E148" s="306"/>
      <c r="F148" s="237">
        <v>2000000</v>
      </c>
      <c r="G148" s="291"/>
      <c r="H148" s="184"/>
      <c r="I148" s="184"/>
      <c r="J148" s="184"/>
      <c r="K148" s="184"/>
      <c r="L148" s="184"/>
    </row>
    <row r="149" spans="1:12" s="185" customFormat="1" ht="45">
      <c r="A149" s="293" t="s">
        <v>397</v>
      </c>
      <c r="B149" s="182" t="s">
        <v>169</v>
      </c>
      <c r="C149" s="183">
        <v>4</v>
      </c>
      <c r="D149" s="310">
        <v>123010000</v>
      </c>
      <c r="E149" s="304"/>
      <c r="F149" s="237">
        <v>4570000</v>
      </c>
      <c r="G149" s="313">
        <v>123010000</v>
      </c>
      <c r="H149" s="184"/>
      <c r="I149" s="184"/>
      <c r="J149" s="184"/>
      <c r="K149" s="184"/>
      <c r="L149" s="184"/>
    </row>
    <row r="150" spans="1:12" s="185" customFormat="1" ht="30">
      <c r="A150" s="293"/>
      <c r="B150" s="182" t="s">
        <v>389</v>
      </c>
      <c r="C150" s="202">
        <v>1</v>
      </c>
      <c r="D150" s="311"/>
      <c r="E150" s="305"/>
      <c r="F150" s="237">
        <v>4000000</v>
      </c>
      <c r="G150" s="314"/>
      <c r="H150" s="184"/>
      <c r="I150" s="184"/>
      <c r="J150" s="184"/>
      <c r="K150" s="184"/>
      <c r="L150" s="184"/>
    </row>
    <row r="151" spans="1:12" s="185" customFormat="1" ht="15.75">
      <c r="A151" s="293"/>
      <c r="B151" s="182" t="s">
        <v>250</v>
      </c>
      <c r="C151" s="183">
        <v>1</v>
      </c>
      <c r="D151" s="311"/>
      <c r="E151" s="305"/>
      <c r="F151" s="237"/>
      <c r="G151" s="314"/>
      <c r="H151" s="184"/>
      <c r="I151" s="184"/>
      <c r="J151" s="184"/>
      <c r="K151" s="184"/>
      <c r="L151" s="184"/>
    </row>
    <row r="152" spans="1:12" s="185" customFormat="1" ht="75">
      <c r="A152" s="293"/>
      <c r="B152" s="182" t="s">
        <v>168</v>
      </c>
      <c r="C152" s="183">
        <v>3</v>
      </c>
      <c r="D152" s="311"/>
      <c r="E152" s="305"/>
      <c r="F152" s="237"/>
      <c r="G152" s="314"/>
      <c r="H152" s="184"/>
      <c r="I152" s="184"/>
      <c r="J152" s="184"/>
      <c r="K152" s="184"/>
      <c r="L152" s="184"/>
    </row>
    <row r="153" spans="1:12" s="185" customFormat="1" ht="30">
      <c r="A153" s="293"/>
      <c r="B153" s="182" t="s">
        <v>170</v>
      </c>
      <c r="C153" s="183">
        <v>9</v>
      </c>
      <c r="D153" s="311"/>
      <c r="E153" s="305"/>
      <c r="F153" s="237"/>
      <c r="G153" s="314"/>
      <c r="H153" s="184"/>
      <c r="I153" s="184"/>
      <c r="J153" s="184"/>
      <c r="K153" s="184"/>
      <c r="L153" s="184"/>
    </row>
    <row r="154" spans="1:12" s="185" customFormat="1" ht="45">
      <c r="A154" s="293"/>
      <c r="B154" s="182" t="s">
        <v>171</v>
      </c>
      <c r="C154" s="183">
        <v>6</v>
      </c>
      <c r="D154" s="311"/>
      <c r="E154" s="305"/>
      <c r="F154" s="237"/>
      <c r="G154" s="314"/>
      <c r="H154" s="184"/>
      <c r="I154" s="184"/>
      <c r="J154" s="184"/>
      <c r="K154" s="184"/>
      <c r="L154" s="184"/>
    </row>
    <row r="155" spans="1:12" s="185" customFormat="1" ht="30">
      <c r="A155" s="293"/>
      <c r="B155" s="182" t="s">
        <v>172</v>
      </c>
      <c r="C155" s="202">
        <v>1</v>
      </c>
      <c r="D155" s="311"/>
      <c r="E155" s="305"/>
      <c r="F155" s="237"/>
      <c r="G155" s="314"/>
      <c r="H155" s="184"/>
      <c r="I155" s="184"/>
      <c r="J155" s="184"/>
      <c r="K155" s="184"/>
      <c r="L155" s="184"/>
    </row>
    <row r="156" spans="1:12" s="185" customFormat="1" ht="60">
      <c r="A156" s="293"/>
      <c r="B156" s="182" t="s">
        <v>390</v>
      </c>
      <c r="C156" s="183">
        <v>1</v>
      </c>
      <c r="D156" s="311"/>
      <c r="E156" s="305"/>
      <c r="F156" s="237"/>
      <c r="G156" s="314"/>
      <c r="H156" s="184"/>
      <c r="I156" s="184"/>
      <c r="J156" s="184"/>
      <c r="K156" s="184"/>
      <c r="L156" s="184"/>
    </row>
    <row r="157" spans="1:12" s="185" customFormat="1" ht="30">
      <c r="A157" s="293"/>
      <c r="B157" s="182" t="s">
        <v>173</v>
      </c>
      <c r="C157" s="202">
        <v>1</v>
      </c>
      <c r="D157" s="311"/>
      <c r="E157" s="305"/>
      <c r="F157" s="237"/>
      <c r="G157" s="314"/>
      <c r="H157" s="184"/>
      <c r="I157" s="184"/>
      <c r="J157" s="184"/>
      <c r="K157" s="184"/>
      <c r="L157" s="184"/>
    </row>
    <row r="158" spans="1:12" s="185" customFormat="1" ht="30">
      <c r="A158" s="293"/>
      <c r="B158" s="182" t="s">
        <v>174</v>
      </c>
      <c r="C158" s="183">
        <v>6</v>
      </c>
      <c r="D158" s="311"/>
      <c r="E158" s="305"/>
      <c r="F158" s="237"/>
      <c r="G158" s="314"/>
      <c r="H158" s="184"/>
      <c r="I158" s="184"/>
      <c r="J158" s="184"/>
      <c r="K158" s="184"/>
      <c r="L158" s="184"/>
    </row>
    <row r="159" spans="1:12" s="203" customFormat="1" ht="30">
      <c r="A159" s="293"/>
      <c r="B159" s="182" t="s">
        <v>175</v>
      </c>
      <c r="C159" s="183">
        <v>9</v>
      </c>
      <c r="D159" s="311"/>
      <c r="E159" s="305"/>
      <c r="F159" s="237"/>
      <c r="G159" s="314"/>
      <c r="H159" s="184"/>
      <c r="I159" s="184"/>
      <c r="J159" s="184"/>
      <c r="K159" s="184"/>
      <c r="L159" s="184"/>
    </row>
    <row r="160" spans="1:12" s="203" customFormat="1" ht="60">
      <c r="A160" s="293"/>
      <c r="B160" s="182" t="s">
        <v>176</v>
      </c>
      <c r="C160" s="202">
        <v>1</v>
      </c>
      <c r="D160" s="311"/>
      <c r="E160" s="305"/>
      <c r="F160" s="237"/>
      <c r="G160" s="314"/>
      <c r="H160" s="184"/>
      <c r="I160" s="184"/>
      <c r="J160" s="184"/>
      <c r="K160" s="184"/>
      <c r="L160" s="184"/>
    </row>
    <row r="161" spans="1:12" s="203" customFormat="1" ht="15.75">
      <c r="A161" s="293"/>
      <c r="B161" s="182" t="s">
        <v>177</v>
      </c>
      <c r="C161" s="183">
        <v>1</v>
      </c>
      <c r="D161" s="311"/>
      <c r="E161" s="305"/>
      <c r="F161" s="237"/>
      <c r="G161" s="314"/>
      <c r="H161" s="184"/>
      <c r="I161" s="184"/>
      <c r="J161" s="184"/>
      <c r="K161" s="184"/>
      <c r="L161" s="184"/>
    </row>
    <row r="162" spans="1:12" s="203" customFormat="1" ht="30">
      <c r="A162" s="293"/>
      <c r="B162" s="182" t="s">
        <v>178</v>
      </c>
      <c r="C162" s="202">
        <v>1</v>
      </c>
      <c r="D162" s="311"/>
      <c r="E162" s="305"/>
      <c r="F162" s="237"/>
      <c r="G162" s="314"/>
      <c r="H162" s="184"/>
      <c r="I162" s="184"/>
      <c r="J162" s="184"/>
      <c r="K162" s="184"/>
      <c r="L162" s="184"/>
    </row>
    <row r="163" spans="1:12" s="203" customFormat="1" ht="30">
      <c r="A163" s="293"/>
      <c r="B163" s="182" t="s">
        <v>179</v>
      </c>
      <c r="C163" s="202">
        <v>1</v>
      </c>
      <c r="D163" s="311"/>
      <c r="E163" s="305"/>
      <c r="F163" s="237"/>
      <c r="G163" s="314"/>
      <c r="H163" s="184"/>
      <c r="I163" s="184"/>
      <c r="J163" s="184"/>
      <c r="K163" s="184"/>
      <c r="L163" s="184"/>
    </row>
    <row r="164" spans="1:12" s="203" customFormat="1" ht="30">
      <c r="A164" s="293"/>
      <c r="B164" s="182" t="s">
        <v>251</v>
      </c>
      <c r="C164" s="202">
        <v>1</v>
      </c>
      <c r="D164" s="311"/>
      <c r="E164" s="305"/>
      <c r="F164" s="237"/>
      <c r="G164" s="314"/>
      <c r="H164" s="184"/>
      <c r="I164" s="184"/>
      <c r="J164" s="184"/>
      <c r="K164" s="184"/>
      <c r="L164" s="184"/>
    </row>
    <row r="165" spans="1:12" s="203" customFormat="1" ht="15.75">
      <c r="A165" s="293"/>
      <c r="B165" s="182" t="s">
        <v>180</v>
      </c>
      <c r="C165" s="183">
        <v>1</v>
      </c>
      <c r="D165" s="312"/>
      <c r="E165" s="306"/>
      <c r="F165" s="237"/>
      <c r="G165" s="315"/>
      <c r="H165" s="184"/>
      <c r="I165" s="184"/>
      <c r="J165" s="184"/>
      <c r="K165" s="184"/>
      <c r="L165" s="184"/>
    </row>
    <row r="166" spans="1:12" s="203" customFormat="1" ht="30">
      <c r="A166" s="292" t="s">
        <v>196</v>
      </c>
      <c r="B166" s="182" t="s">
        <v>181</v>
      </c>
      <c r="C166" s="183">
        <v>2</v>
      </c>
      <c r="D166" s="301">
        <v>75350000</v>
      </c>
      <c r="E166" s="304"/>
      <c r="F166" s="237"/>
      <c r="G166" s="289">
        <v>75350000</v>
      </c>
      <c r="H166" s="184"/>
      <c r="I166" s="184"/>
      <c r="J166" s="184"/>
      <c r="K166" s="184"/>
      <c r="L166" s="184"/>
    </row>
    <row r="167" spans="1:12" s="203" customFormat="1" ht="30">
      <c r="A167" s="293"/>
      <c r="B167" s="182" t="s">
        <v>182</v>
      </c>
      <c r="C167" s="202">
        <v>1</v>
      </c>
      <c r="D167" s="303"/>
      <c r="E167" s="306"/>
      <c r="F167" s="237"/>
      <c r="G167" s="291"/>
      <c r="H167" s="184"/>
      <c r="I167" s="184"/>
      <c r="J167" s="184"/>
      <c r="K167" s="184"/>
      <c r="L167" s="184"/>
    </row>
    <row r="168" spans="1:12" s="203" customFormat="1" ht="30">
      <c r="A168" s="292" t="s">
        <v>197</v>
      </c>
      <c r="B168" s="182" t="s">
        <v>183</v>
      </c>
      <c r="C168" s="202">
        <v>1</v>
      </c>
      <c r="D168" s="317">
        <f>616000000+1219155660.93</f>
        <v>1835155660.93</v>
      </c>
      <c r="E168" s="304"/>
      <c r="F168" s="236"/>
      <c r="G168" s="320">
        <f>+J168+J169</f>
        <v>0</v>
      </c>
      <c r="H168" s="204" t="s">
        <v>422</v>
      </c>
      <c r="I168" s="204"/>
      <c r="J168" s="204"/>
      <c r="K168" s="204"/>
      <c r="L168" s="204"/>
    </row>
    <row r="169" spans="1:12" s="203" customFormat="1" ht="15.75">
      <c r="A169" s="293"/>
      <c r="B169" s="182" t="s">
        <v>184</v>
      </c>
      <c r="C169" s="183">
        <v>11</v>
      </c>
      <c r="D169" s="318"/>
      <c r="E169" s="305"/>
      <c r="F169" s="236"/>
      <c r="G169" s="321"/>
      <c r="H169" s="204"/>
      <c r="I169" s="204"/>
      <c r="J169" s="204"/>
      <c r="K169" s="204"/>
      <c r="L169" s="204"/>
    </row>
    <row r="170" spans="1:12" s="203" customFormat="1" ht="15.75">
      <c r="A170" s="293"/>
      <c r="B170" s="182" t="s">
        <v>185</v>
      </c>
      <c r="C170" s="202">
        <v>1</v>
      </c>
      <c r="D170" s="318"/>
      <c r="E170" s="305"/>
      <c r="F170" s="236"/>
      <c r="G170" s="321"/>
      <c r="H170" s="184"/>
      <c r="I170" s="184"/>
      <c r="J170" s="184"/>
      <c r="K170" s="184"/>
      <c r="L170" s="184"/>
    </row>
    <row r="171" spans="1:12" s="203" customFormat="1" ht="30">
      <c r="A171" s="293"/>
      <c r="B171" s="182" t="s">
        <v>186</v>
      </c>
      <c r="C171" s="202">
        <v>1</v>
      </c>
      <c r="D171" s="318"/>
      <c r="E171" s="305"/>
      <c r="F171" s="236"/>
      <c r="G171" s="321"/>
      <c r="H171" s="184"/>
      <c r="I171" s="184"/>
      <c r="J171" s="184"/>
      <c r="K171" s="184"/>
      <c r="L171" s="184"/>
    </row>
    <row r="172" spans="1:12" s="203" customFormat="1" ht="30">
      <c r="A172" s="299"/>
      <c r="B172" s="182" t="s">
        <v>187</v>
      </c>
      <c r="C172" s="202">
        <v>1</v>
      </c>
      <c r="D172" s="319"/>
      <c r="E172" s="306"/>
      <c r="F172" s="236"/>
      <c r="G172" s="322"/>
      <c r="H172" s="184"/>
      <c r="I172" s="184"/>
      <c r="J172" s="184"/>
      <c r="K172" s="184"/>
      <c r="L172" s="184"/>
    </row>
    <row r="173" spans="1:12" s="185" customFormat="1" ht="30">
      <c r="A173" s="292" t="s">
        <v>198</v>
      </c>
      <c r="B173" s="192" t="s">
        <v>254</v>
      </c>
      <c r="C173" s="188">
        <v>2</v>
      </c>
      <c r="D173" s="286">
        <v>152848094</v>
      </c>
      <c r="E173" s="304"/>
      <c r="F173" s="237"/>
      <c r="G173" s="289">
        <v>152848094</v>
      </c>
      <c r="H173" s="184"/>
      <c r="I173" s="184"/>
      <c r="J173" s="184"/>
      <c r="K173" s="184"/>
      <c r="L173" s="184"/>
    </row>
    <row r="174" spans="1:12" s="185" customFormat="1" ht="30">
      <c r="A174" s="293"/>
      <c r="B174" s="192" t="s">
        <v>256</v>
      </c>
      <c r="C174" s="188">
        <v>1</v>
      </c>
      <c r="D174" s="287"/>
      <c r="E174" s="305"/>
      <c r="F174" s="237"/>
      <c r="G174" s="290"/>
      <c r="H174" s="184"/>
      <c r="I174" s="184"/>
      <c r="J174" s="184"/>
      <c r="K174" s="184"/>
      <c r="L174" s="184"/>
    </row>
    <row r="175" spans="1:12" s="185" customFormat="1" ht="30">
      <c r="A175" s="293"/>
      <c r="B175" s="192" t="s">
        <v>258</v>
      </c>
      <c r="C175" s="188">
        <v>6</v>
      </c>
      <c r="D175" s="287"/>
      <c r="E175" s="305"/>
      <c r="F175" s="237"/>
      <c r="G175" s="290"/>
      <c r="H175" s="184"/>
      <c r="I175" s="184"/>
      <c r="J175" s="184"/>
      <c r="K175" s="184"/>
      <c r="L175" s="184"/>
    </row>
    <row r="176" spans="1:12" s="185" customFormat="1" ht="30">
      <c r="A176" s="293"/>
      <c r="B176" s="192" t="s">
        <v>145</v>
      </c>
      <c r="C176" s="201">
        <v>1</v>
      </c>
      <c r="D176" s="287"/>
      <c r="E176" s="305"/>
      <c r="F176" s="237"/>
      <c r="G176" s="290"/>
      <c r="H176" s="184"/>
      <c r="I176" s="184"/>
      <c r="J176" s="184"/>
      <c r="K176" s="184"/>
      <c r="L176" s="184"/>
    </row>
    <row r="177" spans="1:12" s="185" customFormat="1" ht="30">
      <c r="A177" s="293"/>
      <c r="B177" s="192" t="s">
        <v>298</v>
      </c>
      <c r="C177" s="201">
        <v>1</v>
      </c>
      <c r="D177" s="287"/>
      <c r="E177" s="305"/>
      <c r="F177" s="237"/>
      <c r="G177" s="290"/>
      <c r="H177" s="184"/>
      <c r="I177" s="184"/>
      <c r="J177" s="184"/>
      <c r="K177" s="184"/>
      <c r="L177" s="184"/>
    </row>
    <row r="178" spans="1:12" s="185" customFormat="1" ht="15.75">
      <c r="A178" s="293"/>
      <c r="B178" s="192" t="s">
        <v>260</v>
      </c>
      <c r="C178" s="188">
        <v>1</v>
      </c>
      <c r="D178" s="287"/>
      <c r="E178" s="305"/>
      <c r="F178" s="237"/>
      <c r="G178" s="290"/>
      <c r="H178" s="184"/>
      <c r="I178" s="184"/>
      <c r="J178" s="184"/>
      <c r="K178" s="184"/>
      <c r="L178" s="184"/>
    </row>
    <row r="179" spans="1:12" s="185" customFormat="1" ht="45">
      <c r="A179" s="293"/>
      <c r="B179" s="192" t="s">
        <v>261</v>
      </c>
      <c r="C179" s="201">
        <v>1</v>
      </c>
      <c r="D179" s="287"/>
      <c r="E179" s="305"/>
      <c r="F179" s="237"/>
      <c r="G179" s="290"/>
      <c r="H179" s="184"/>
      <c r="I179" s="184"/>
      <c r="J179" s="184"/>
      <c r="K179" s="184"/>
      <c r="L179" s="184"/>
    </row>
    <row r="180" spans="1:12" s="185" customFormat="1" ht="15.75">
      <c r="A180" s="293"/>
      <c r="B180" s="192" t="s">
        <v>262</v>
      </c>
      <c r="C180" s="201">
        <v>1</v>
      </c>
      <c r="D180" s="287"/>
      <c r="E180" s="305"/>
      <c r="F180" s="237"/>
      <c r="G180" s="290"/>
      <c r="H180" s="184"/>
      <c r="I180" s="184"/>
      <c r="J180" s="184"/>
      <c r="K180" s="184"/>
      <c r="L180" s="184"/>
    </row>
    <row r="181" spans="1:12" s="185" customFormat="1" ht="15.75">
      <c r="A181" s="293"/>
      <c r="B181" s="192" t="s">
        <v>265</v>
      </c>
      <c r="C181" s="201">
        <v>0.3</v>
      </c>
      <c r="D181" s="287"/>
      <c r="E181" s="305"/>
      <c r="F181" s="237"/>
      <c r="G181" s="290"/>
      <c r="H181" s="184"/>
      <c r="I181" s="184"/>
      <c r="J181" s="184"/>
      <c r="K181" s="184"/>
      <c r="L181" s="184"/>
    </row>
    <row r="182" spans="1:12" s="185" customFormat="1" ht="15.75">
      <c r="A182" s="293"/>
      <c r="B182" s="192" t="s">
        <v>266</v>
      </c>
      <c r="C182" s="188">
        <v>1</v>
      </c>
      <c r="D182" s="287"/>
      <c r="E182" s="305"/>
      <c r="F182" s="237"/>
      <c r="G182" s="290"/>
      <c r="H182" s="184"/>
      <c r="I182" s="184"/>
      <c r="J182" s="184"/>
      <c r="K182" s="184"/>
      <c r="L182" s="184"/>
    </row>
    <row r="183" spans="1:12" s="185" customFormat="1" ht="15.75">
      <c r="A183" s="293"/>
      <c r="B183" s="192" t="s">
        <v>150</v>
      </c>
      <c r="C183" s="188">
        <v>2</v>
      </c>
      <c r="D183" s="287"/>
      <c r="E183" s="305"/>
      <c r="F183" s="237"/>
      <c r="G183" s="290"/>
      <c r="H183" s="184"/>
      <c r="I183" s="184"/>
      <c r="J183" s="184"/>
      <c r="K183" s="184"/>
      <c r="L183" s="184"/>
    </row>
    <row r="184" spans="1:12" s="185" customFormat="1" ht="30">
      <c r="A184" s="293"/>
      <c r="B184" s="192" t="s">
        <v>391</v>
      </c>
      <c r="C184" s="201">
        <v>1</v>
      </c>
      <c r="D184" s="287"/>
      <c r="E184" s="305"/>
      <c r="F184" s="237"/>
      <c r="G184" s="290"/>
      <c r="H184" s="184"/>
      <c r="I184" s="184"/>
      <c r="J184" s="184"/>
      <c r="K184" s="184"/>
      <c r="L184" s="184"/>
    </row>
    <row r="185" spans="1:12" s="185" customFormat="1" ht="15.75">
      <c r="A185" s="293"/>
      <c r="B185" s="192" t="s">
        <v>268</v>
      </c>
      <c r="C185" s="201">
        <v>0.5</v>
      </c>
      <c r="D185" s="287"/>
      <c r="E185" s="305"/>
      <c r="F185" s="237"/>
      <c r="G185" s="290"/>
      <c r="H185" s="184"/>
      <c r="I185" s="184"/>
      <c r="J185" s="184"/>
      <c r="K185" s="184"/>
      <c r="L185" s="184"/>
    </row>
    <row r="186" spans="1:12" s="185" customFormat="1" ht="15.75">
      <c r="A186" s="293"/>
      <c r="B186" s="192" t="s">
        <v>263</v>
      </c>
      <c r="C186" s="188">
        <v>1</v>
      </c>
      <c r="D186" s="287"/>
      <c r="E186" s="305"/>
      <c r="F186" s="237"/>
      <c r="G186" s="290"/>
      <c r="H186" s="184"/>
      <c r="I186" s="184"/>
      <c r="J186" s="184"/>
      <c r="K186" s="184"/>
      <c r="L186" s="184"/>
    </row>
    <row r="187" spans="1:12" s="185" customFormat="1" ht="30">
      <c r="A187" s="299"/>
      <c r="B187" s="192" t="s">
        <v>264</v>
      </c>
      <c r="C187" s="188">
        <v>1</v>
      </c>
      <c r="D187" s="288"/>
      <c r="E187" s="306"/>
      <c r="F187" s="237"/>
      <c r="G187" s="291"/>
      <c r="H187" s="184"/>
      <c r="I187" s="184"/>
      <c r="J187" s="184"/>
      <c r="K187" s="184"/>
      <c r="L187" s="184"/>
    </row>
    <row r="188" spans="1:12" s="185" customFormat="1" ht="30">
      <c r="A188" s="292" t="s">
        <v>199</v>
      </c>
      <c r="B188" s="192" t="s">
        <v>392</v>
      </c>
      <c r="C188" s="188">
        <v>6</v>
      </c>
      <c r="D188" s="325">
        <v>108640824.67</v>
      </c>
      <c r="E188" s="304"/>
      <c r="F188" s="237"/>
      <c r="G188" s="320">
        <v>108640824.67</v>
      </c>
      <c r="H188" s="184"/>
      <c r="I188" s="184"/>
      <c r="J188" s="184"/>
      <c r="K188" s="184"/>
      <c r="L188" s="184"/>
    </row>
    <row r="189" spans="1:12" s="203" customFormat="1" ht="15.75">
      <c r="A189" s="293"/>
      <c r="B189" s="192" t="s">
        <v>188</v>
      </c>
      <c r="C189" s="188">
        <v>1</v>
      </c>
      <c r="D189" s="326"/>
      <c r="E189" s="305"/>
      <c r="F189" s="237"/>
      <c r="G189" s="321"/>
      <c r="H189" s="184"/>
      <c r="I189" s="184"/>
      <c r="J189" s="184"/>
      <c r="K189" s="184"/>
      <c r="L189" s="184"/>
    </row>
    <row r="190" spans="1:12" s="203" customFormat="1" ht="15.75">
      <c r="A190" s="293"/>
      <c r="B190" s="192" t="s">
        <v>393</v>
      </c>
      <c r="C190" s="188">
        <v>1</v>
      </c>
      <c r="D190" s="326"/>
      <c r="E190" s="305"/>
      <c r="F190" s="237"/>
      <c r="G190" s="321"/>
      <c r="H190" s="184"/>
      <c r="I190" s="184"/>
      <c r="J190" s="184"/>
      <c r="K190" s="184"/>
      <c r="L190" s="184"/>
    </row>
    <row r="191" spans="1:12" s="203" customFormat="1" ht="30">
      <c r="A191" s="293"/>
      <c r="B191" s="192" t="s">
        <v>394</v>
      </c>
      <c r="C191" s="188">
        <v>2</v>
      </c>
      <c r="D191" s="326"/>
      <c r="E191" s="305"/>
      <c r="F191" s="237"/>
      <c r="G191" s="321"/>
      <c r="H191" s="184"/>
      <c r="I191" s="184"/>
      <c r="J191" s="184"/>
      <c r="K191" s="184"/>
      <c r="L191" s="184"/>
    </row>
    <row r="192" spans="1:12" s="203" customFormat="1" ht="30">
      <c r="A192" s="293"/>
      <c r="B192" s="192" t="s">
        <v>395</v>
      </c>
      <c r="C192" s="188">
        <v>2</v>
      </c>
      <c r="D192" s="326"/>
      <c r="E192" s="305"/>
      <c r="F192" s="237"/>
      <c r="G192" s="321"/>
      <c r="H192" s="184"/>
      <c r="I192" s="184"/>
      <c r="J192" s="184"/>
      <c r="K192" s="184"/>
      <c r="L192" s="184"/>
    </row>
    <row r="193" spans="1:12" s="203" customFormat="1" ht="30">
      <c r="A193" s="293"/>
      <c r="B193" s="192" t="s">
        <v>396</v>
      </c>
      <c r="C193" s="188">
        <v>1</v>
      </c>
      <c r="D193" s="326"/>
      <c r="E193" s="305"/>
      <c r="F193" s="237"/>
      <c r="G193" s="321"/>
      <c r="H193" s="184"/>
      <c r="I193" s="184"/>
      <c r="J193" s="184"/>
      <c r="K193" s="184"/>
      <c r="L193" s="184"/>
    </row>
    <row r="194" spans="1:12" s="203" customFormat="1" ht="32.25" thickBot="1">
      <c r="A194" s="316"/>
      <c r="B194" s="205" t="s">
        <v>453</v>
      </c>
      <c r="C194" s="206">
        <v>3</v>
      </c>
      <c r="D194" s="327"/>
      <c r="E194" s="328"/>
      <c r="F194" s="237"/>
      <c r="G194" s="329"/>
      <c r="H194" s="184"/>
      <c r="I194" s="184"/>
      <c r="J194" s="184"/>
      <c r="K194" s="184"/>
      <c r="L194" s="184"/>
    </row>
    <row r="195" spans="1:7" ht="15">
      <c r="A195" s="330"/>
      <c r="B195" s="330"/>
      <c r="C195" s="330"/>
      <c r="D195" s="332">
        <f>SUM(D5:D194)</f>
        <v>6636714304</v>
      </c>
      <c r="E195" s="207"/>
      <c r="F195" s="334">
        <f>SUM(F5:F194)</f>
        <v>150000000</v>
      </c>
      <c r="G195" s="335">
        <f>SUM(G5:G194)</f>
        <v>4801558643.07</v>
      </c>
    </row>
    <row r="196" spans="1:8" ht="15.75" thickBot="1">
      <c r="A196" s="331"/>
      <c r="B196" s="331"/>
      <c r="C196" s="331"/>
      <c r="D196" s="333"/>
      <c r="E196" s="208"/>
      <c r="F196" s="334"/>
      <c r="G196" s="336"/>
      <c r="H196" s="209" t="s">
        <v>423</v>
      </c>
    </row>
    <row r="197" spans="1:12" ht="15">
      <c r="A197" s="210"/>
      <c r="B197" s="211"/>
      <c r="C197" s="166"/>
      <c r="D197" s="168">
        <v>6245922249.93</v>
      </c>
      <c r="E197" s="169" t="s">
        <v>452</v>
      </c>
      <c r="F197" s="168"/>
      <c r="G197" s="212"/>
      <c r="K197" s="212"/>
      <c r="L197" s="212"/>
    </row>
    <row r="198" spans="1:12" ht="15">
      <c r="A198" s="213"/>
      <c r="B198" s="213" t="s">
        <v>10</v>
      </c>
      <c r="C198" s="168"/>
      <c r="D198" s="241">
        <f>+D173</f>
        <v>152848094</v>
      </c>
      <c r="E198" s="169" t="s">
        <v>424</v>
      </c>
      <c r="F198" s="168" t="s">
        <v>426</v>
      </c>
      <c r="G198" s="212" t="s">
        <v>426</v>
      </c>
      <c r="K198" s="212"/>
      <c r="L198" s="212"/>
    </row>
    <row r="199" spans="1:12" ht="15">
      <c r="A199" s="210"/>
      <c r="B199" s="214"/>
      <c r="C199" s="166"/>
      <c r="D199" s="241">
        <f>+D188</f>
        <v>108640824.67</v>
      </c>
      <c r="E199" s="169" t="s">
        <v>424</v>
      </c>
      <c r="F199" s="168" t="s">
        <v>426</v>
      </c>
      <c r="G199" s="212" t="s">
        <v>426</v>
      </c>
      <c r="K199" s="212"/>
      <c r="L199" s="212"/>
    </row>
    <row r="200" spans="1:12" ht="15">
      <c r="A200" s="210"/>
      <c r="B200" s="214"/>
      <c r="C200" s="166"/>
      <c r="D200" s="241">
        <v>102674520</v>
      </c>
      <c r="E200" s="169" t="s">
        <v>425</v>
      </c>
      <c r="F200" s="168" t="s">
        <v>427</v>
      </c>
      <c r="G200" s="212" t="s">
        <v>427</v>
      </c>
      <c r="K200" s="212"/>
      <c r="L200" s="212"/>
    </row>
    <row r="201" spans="1:12" ht="15">
      <c r="A201" s="210"/>
      <c r="B201" s="214"/>
      <c r="C201" s="166"/>
      <c r="D201" s="242">
        <f>+J106</f>
        <v>461506500</v>
      </c>
      <c r="E201" s="169"/>
      <c r="F201" s="168"/>
      <c r="G201" s="212" t="s">
        <v>427</v>
      </c>
      <c r="K201" s="212"/>
      <c r="L201" s="212"/>
    </row>
    <row r="202" spans="1:7" ht="15">
      <c r="A202" s="210"/>
      <c r="B202" s="214"/>
      <c r="C202" s="239">
        <v>261488918.67</v>
      </c>
      <c r="D202" s="169">
        <f>+D197+D198+D199-D200-D201</f>
        <v>5943230148.6</v>
      </c>
      <c r="E202" s="169"/>
      <c r="F202" s="168"/>
      <c r="G202" s="169"/>
    </row>
    <row r="203" spans="1:7" ht="15.75" thickBot="1">
      <c r="A203" s="210"/>
      <c r="B203" s="215"/>
      <c r="C203" s="166"/>
      <c r="D203" s="240">
        <f>+D108</f>
        <v>636251710.4</v>
      </c>
      <c r="E203" s="169" t="s">
        <v>455</v>
      </c>
      <c r="F203" s="168" t="s">
        <v>426</v>
      </c>
      <c r="G203" s="169" t="s">
        <v>426</v>
      </c>
    </row>
    <row r="204" spans="1:26" s="169" customFormat="1" ht="15.75">
      <c r="A204" s="216"/>
      <c r="B204" s="217" t="s">
        <v>451</v>
      </c>
      <c r="C204" s="166"/>
      <c r="D204" s="240">
        <f>+D109</f>
        <v>57232445</v>
      </c>
      <c r="E204" s="169" t="s">
        <v>455</v>
      </c>
      <c r="F204" s="168" t="s">
        <v>426</v>
      </c>
      <c r="G204" s="240" t="s">
        <v>426</v>
      </c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  <c r="W204" s="178"/>
      <c r="X204" s="178"/>
      <c r="Y204" s="178"/>
      <c r="Z204" s="178"/>
    </row>
    <row r="205" spans="1:26" s="169" customFormat="1" ht="15">
      <c r="A205" s="216"/>
      <c r="B205" s="214" t="s">
        <v>141</v>
      </c>
      <c r="C205" s="166"/>
      <c r="D205" s="240">
        <f>+D202+D203+D204</f>
        <v>6636714304</v>
      </c>
      <c r="F205" s="16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78"/>
    </row>
    <row r="206" spans="1:26" s="169" customFormat="1" ht="15">
      <c r="A206" s="210"/>
      <c r="B206" s="214"/>
      <c r="C206" s="166"/>
      <c r="D206" s="169">
        <f>+F195</f>
        <v>150000000</v>
      </c>
      <c r="E206" s="169" t="s">
        <v>428</v>
      </c>
      <c r="F206" s="168" t="s">
        <v>427</v>
      </c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</row>
    <row r="207" spans="1:26" s="169" customFormat="1" ht="15">
      <c r="A207" s="210"/>
      <c r="B207" s="214"/>
      <c r="C207" s="166"/>
      <c r="D207" s="240">
        <f>+D205-D206</f>
        <v>6486714304</v>
      </c>
      <c r="F207" s="16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  <c r="W207" s="178"/>
      <c r="X207" s="178"/>
      <c r="Y207" s="178"/>
      <c r="Z207" s="178"/>
    </row>
    <row r="208" spans="1:26" s="169" customFormat="1" ht="15.75" thickBot="1">
      <c r="A208" s="323"/>
      <c r="B208" s="323"/>
      <c r="C208" s="323"/>
      <c r="D208" s="323"/>
      <c r="E208" s="324"/>
      <c r="F208" s="234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  <c r="W208" s="178"/>
      <c r="X208" s="178"/>
      <c r="Y208" s="178"/>
      <c r="Z208" s="178"/>
    </row>
  </sheetData>
  <sheetProtection/>
  <mergeCells count="63">
    <mergeCell ref="A208:E208"/>
    <mergeCell ref="E147:E148"/>
    <mergeCell ref="E129:E140"/>
    <mergeCell ref="D188:D194"/>
    <mergeCell ref="E188:E194"/>
    <mergeCell ref="G188:G194"/>
    <mergeCell ref="A195:C196"/>
    <mergeCell ref="D195:D196"/>
    <mergeCell ref="F195:F196"/>
    <mergeCell ref="G195:G196"/>
    <mergeCell ref="A188:A194"/>
    <mergeCell ref="D173:D187"/>
    <mergeCell ref="E173:E187"/>
    <mergeCell ref="G173:G187"/>
    <mergeCell ref="A173:A187"/>
    <mergeCell ref="D168:D172"/>
    <mergeCell ref="E168:E172"/>
    <mergeCell ref="G168:G172"/>
    <mergeCell ref="E166:E167"/>
    <mergeCell ref="G166:G167"/>
    <mergeCell ref="A168:A172"/>
    <mergeCell ref="A166:A167"/>
    <mergeCell ref="D166:D167"/>
    <mergeCell ref="D149:D165"/>
    <mergeCell ref="E149:E165"/>
    <mergeCell ref="G149:G165"/>
    <mergeCell ref="A149:A165"/>
    <mergeCell ref="G147:G148"/>
    <mergeCell ref="A147:A148"/>
    <mergeCell ref="D147:D148"/>
    <mergeCell ref="D141:D146"/>
    <mergeCell ref="G141:G146"/>
    <mergeCell ref="A141:A146"/>
    <mergeCell ref="G129:G140"/>
    <mergeCell ref="A129:A140"/>
    <mergeCell ref="D129:D140"/>
    <mergeCell ref="D110:D128"/>
    <mergeCell ref="E110:E128"/>
    <mergeCell ref="G110:G128"/>
    <mergeCell ref="A110:A128"/>
    <mergeCell ref="A106:A109"/>
    <mergeCell ref="G90:G105"/>
    <mergeCell ref="A90:A105"/>
    <mergeCell ref="D90:D105"/>
    <mergeCell ref="D77:D89"/>
    <mergeCell ref="G77:G89"/>
    <mergeCell ref="A77:A89"/>
    <mergeCell ref="G58:G76"/>
    <mergeCell ref="A58:A76"/>
    <mergeCell ref="D58:D76"/>
    <mergeCell ref="G38:G57"/>
    <mergeCell ref="A38:A57"/>
    <mergeCell ref="D38:D57"/>
    <mergeCell ref="D5:D12"/>
    <mergeCell ref="G5:G12"/>
    <mergeCell ref="A5:A12"/>
    <mergeCell ref="B2:C2"/>
    <mergeCell ref="D27:D37"/>
    <mergeCell ref="G27:G37"/>
    <mergeCell ref="A27:A37"/>
    <mergeCell ref="G13:G26"/>
    <mergeCell ref="A13:A26"/>
    <mergeCell ref="D13:D26"/>
  </mergeCells>
  <printOptions horizontalCentered="1"/>
  <pageMargins left="0.7086614173228347" right="0.2362204724409449" top="1.3385826771653544" bottom="0.7480314960629921" header="0.31496062992125984" footer="0.31496062992125984"/>
  <pageSetup fitToHeight="0" fitToWidth="1" horizontalDpi="600" verticalDpi="600" orientation="portrait" paperSize="5" scale="68" r:id="rId1"/>
  <rowBreaks count="4" manualBreakCount="4">
    <brk id="57" max="5" man="1"/>
    <brk id="105" max="5" man="1"/>
    <brk id="148" max="5" man="1"/>
    <brk id="172" max="5" man="1"/>
  </rowBreaks>
  <colBreaks count="2" manualBreakCount="2">
    <brk id="3" max="65535" man="1"/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2"/>
  <sheetViews>
    <sheetView tabSelected="1" view="pageBreakPreview" zoomScale="60" zoomScaleNormal="80" zoomScalePageLayoutView="0" workbookViewId="0" topLeftCell="J151">
      <selection activeCell="S205" sqref="S205"/>
    </sheetView>
  </sheetViews>
  <sheetFormatPr defaultColWidth="11.421875" defaultRowHeight="12.75"/>
  <cols>
    <col min="1" max="1" width="27.00390625" style="6" customWidth="1"/>
    <col min="2" max="2" width="30.7109375" style="6" customWidth="1"/>
    <col min="3" max="3" width="19.421875" style="6" customWidth="1"/>
    <col min="4" max="4" width="40.7109375" style="6" customWidth="1"/>
    <col min="5" max="5" width="12.7109375" style="6" customWidth="1"/>
    <col min="6" max="6" width="15.7109375" style="6" customWidth="1"/>
    <col min="7" max="7" width="35.7109375" style="6" customWidth="1"/>
    <col min="8" max="8" width="59.00390625" style="6" customWidth="1"/>
    <col min="9" max="9" width="40.7109375" style="6" customWidth="1"/>
    <col min="10" max="10" width="12.7109375" style="6" customWidth="1"/>
    <col min="11" max="11" width="15.7109375" style="6" customWidth="1"/>
    <col min="12" max="12" width="21.140625" style="157" customWidth="1"/>
    <col min="13" max="13" width="20.140625" style="6" customWidth="1"/>
    <col min="14" max="14" width="20.421875" style="9" customWidth="1"/>
    <col min="15" max="15" width="75.8515625" style="74" customWidth="1"/>
    <col min="16" max="16" width="15.7109375" style="9" customWidth="1"/>
    <col min="17" max="17" width="24.28125" style="9" customWidth="1"/>
    <col min="18" max="18" width="20.28125" style="9" customWidth="1"/>
    <col min="19" max="19" width="17.00390625" style="9" customWidth="1"/>
    <col min="20" max="20" width="22.57421875" style="167" customWidth="1"/>
    <col min="21" max="21" width="25.28125" style="6" customWidth="1"/>
    <col min="22" max="22" width="22.00390625" style="2" bestFit="1" customWidth="1"/>
    <col min="23" max="16384" width="11.421875" style="2" customWidth="1"/>
  </cols>
  <sheetData>
    <row r="1" spans="1:21" s="81" customFormat="1" ht="22.5" customHeight="1">
      <c r="A1" s="380"/>
      <c r="B1" s="381"/>
      <c r="C1" s="386" t="s">
        <v>5</v>
      </c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8"/>
      <c r="U1" s="40" t="s">
        <v>15</v>
      </c>
    </row>
    <row r="2" spans="1:21" s="81" customFormat="1" ht="25.5" customHeight="1">
      <c r="A2" s="382"/>
      <c r="B2" s="383"/>
      <c r="C2" s="82"/>
      <c r="D2" s="83"/>
      <c r="E2" s="83"/>
      <c r="F2" s="83"/>
      <c r="G2" s="83"/>
      <c r="H2" s="83"/>
      <c r="I2" s="83"/>
      <c r="J2" s="83"/>
      <c r="K2" s="83"/>
      <c r="L2" s="148"/>
      <c r="M2" s="83"/>
      <c r="N2" s="83"/>
      <c r="O2" s="74"/>
      <c r="P2" s="83"/>
      <c r="Q2" s="83"/>
      <c r="R2" s="83"/>
      <c r="S2" s="83"/>
      <c r="T2" s="159"/>
      <c r="U2" s="41" t="s">
        <v>36</v>
      </c>
    </row>
    <row r="3" spans="1:21" s="81" customFormat="1" ht="20.25" customHeight="1">
      <c r="A3" s="382"/>
      <c r="B3" s="383"/>
      <c r="C3" s="382" t="s">
        <v>2</v>
      </c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3"/>
      <c r="U3" s="41" t="s">
        <v>37</v>
      </c>
    </row>
    <row r="4" spans="1:21" s="81" customFormat="1" ht="27.75" customHeight="1" thickBot="1">
      <c r="A4" s="384"/>
      <c r="B4" s="385"/>
      <c r="C4" s="384" t="s">
        <v>3</v>
      </c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85"/>
      <c r="U4" s="42" t="s">
        <v>6</v>
      </c>
    </row>
    <row r="5" spans="1:21" s="81" customFormat="1" ht="19.5" customHeight="1" thickBot="1">
      <c r="A5" s="84"/>
      <c r="B5" s="85"/>
      <c r="C5" s="85"/>
      <c r="D5" s="85"/>
      <c r="E5" s="85"/>
      <c r="F5" s="85"/>
      <c r="G5" s="85"/>
      <c r="H5" s="85"/>
      <c r="I5" s="85"/>
      <c r="J5" s="85"/>
      <c r="K5" s="86"/>
      <c r="L5" s="149"/>
      <c r="M5" s="87"/>
      <c r="N5" s="87"/>
      <c r="O5" s="142"/>
      <c r="P5" s="87"/>
      <c r="Q5" s="87"/>
      <c r="R5" s="87"/>
      <c r="S5" s="87"/>
      <c r="T5" s="160"/>
      <c r="U5" s="88"/>
    </row>
    <row r="6" spans="1:21" s="81" customFormat="1" ht="24" customHeight="1" thickBot="1">
      <c r="A6" s="391" t="s">
        <v>398</v>
      </c>
      <c r="B6" s="392"/>
      <c r="C6" s="392"/>
      <c r="D6" s="392"/>
      <c r="E6" s="392"/>
      <c r="F6" s="392"/>
      <c r="G6" s="392"/>
      <c r="H6" s="392"/>
      <c r="I6" s="392"/>
      <c r="J6" s="392"/>
      <c r="K6" s="393"/>
      <c r="L6" s="264" t="s">
        <v>39</v>
      </c>
      <c r="M6" s="265"/>
      <c r="N6" s="265"/>
      <c r="O6" s="265"/>
      <c r="P6" s="265"/>
      <c r="Q6" s="265"/>
      <c r="R6" s="265"/>
      <c r="S6" s="265"/>
      <c r="T6" s="265"/>
      <c r="U6" s="266"/>
    </row>
    <row r="7" spans="1:21" s="90" customFormat="1" ht="9" customHeight="1" thickBot="1">
      <c r="A7" s="375"/>
      <c r="B7" s="376"/>
      <c r="C7" s="376"/>
      <c r="D7" s="376"/>
      <c r="E7" s="376"/>
      <c r="F7" s="376"/>
      <c r="G7" s="376"/>
      <c r="H7" s="130"/>
      <c r="I7" s="131"/>
      <c r="J7" s="131"/>
      <c r="K7" s="89"/>
      <c r="L7" s="150"/>
      <c r="M7" s="131"/>
      <c r="N7" s="131"/>
      <c r="O7" s="143"/>
      <c r="P7" s="131"/>
      <c r="Q7" s="131"/>
      <c r="R7" s="131"/>
      <c r="S7" s="131"/>
      <c r="T7" s="161"/>
      <c r="U7" s="89"/>
    </row>
    <row r="8" spans="1:21" s="90" customFormat="1" ht="24.75" customHeight="1" thickBot="1">
      <c r="A8" s="264" t="s">
        <v>31</v>
      </c>
      <c r="B8" s="265"/>
      <c r="C8" s="265"/>
      <c r="D8" s="265"/>
      <c r="E8" s="265"/>
      <c r="F8" s="265"/>
      <c r="G8" s="265"/>
      <c r="H8" s="265"/>
      <c r="I8" s="265"/>
      <c r="J8" s="265"/>
      <c r="K8" s="266"/>
      <c r="L8" s="377" t="s">
        <v>16</v>
      </c>
      <c r="M8" s="378"/>
      <c r="N8" s="379"/>
      <c r="O8" s="377" t="s">
        <v>32</v>
      </c>
      <c r="P8" s="378"/>
      <c r="Q8" s="379"/>
      <c r="R8" s="377" t="s">
        <v>17</v>
      </c>
      <c r="S8" s="378"/>
      <c r="T8" s="379"/>
      <c r="U8" s="91" t="s">
        <v>18</v>
      </c>
    </row>
    <row r="9" spans="1:21" s="4" customFormat="1" ht="16.5" thickBot="1">
      <c r="A9" s="270" t="s">
        <v>19</v>
      </c>
      <c r="B9" s="249" t="s">
        <v>20</v>
      </c>
      <c r="C9" s="249" t="s">
        <v>21</v>
      </c>
      <c r="D9" s="251" t="s">
        <v>22</v>
      </c>
      <c r="E9" s="252"/>
      <c r="F9" s="272"/>
      <c r="G9" s="249" t="s">
        <v>23</v>
      </c>
      <c r="H9" s="249" t="s">
        <v>24</v>
      </c>
      <c r="I9" s="251" t="s">
        <v>25</v>
      </c>
      <c r="J9" s="252"/>
      <c r="K9" s="253"/>
      <c r="L9" s="151">
        <v>1</v>
      </c>
      <c r="M9" s="22">
        <v>2</v>
      </c>
      <c r="N9" s="22">
        <v>3</v>
      </c>
      <c r="O9" s="144">
        <v>4</v>
      </c>
      <c r="P9" s="22">
        <v>5</v>
      </c>
      <c r="Q9" s="22">
        <v>6</v>
      </c>
      <c r="R9" s="44">
        <v>7</v>
      </c>
      <c r="S9" s="22">
        <v>8</v>
      </c>
      <c r="T9" s="162">
        <v>9</v>
      </c>
      <c r="U9" s="92">
        <v>10</v>
      </c>
    </row>
    <row r="10" spans="1:21" s="1" customFormat="1" ht="79.5" thickBot="1">
      <c r="A10" s="271"/>
      <c r="B10" s="250"/>
      <c r="C10" s="250"/>
      <c r="D10" s="35" t="s">
        <v>26</v>
      </c>
      <c r="E10" s="35" t="s">
        <v>27</v>
      </c>
      <c r="F10" s="35" t="s">
        <v>28</v>
      </c>
      <c r="G10" s="250"/>
      <c r="H10" s="250"/>
      <c r="I10" s="35" t="s">
        <v>26</v>
      </c>
      <c r="J10" s="35" t="s">
        <v>29</v>
      </c>
      <c r="K10" s="46" t="s">
        <v>30</v>
      </c>
      <c r="L10" s="152" t="s">
        <v>4</v>
      </c>
      <c r="M10" s="93" t="s">
        <v>7</v>
      </c>
      <c r="N10" s="93" t="s">
        <v>8</v>
      </c>
      <c r="O10" s="93" t="s">
        <v>35</v>
      </c>
      <c r="P10" s="93" t="s">
        <v>34</v>
      </c>
      <c r="Q10" s="93" t="s">
        <v>33</v>
      </c>
      <c r="R10" s="93" t="s">
        <v>9</v>
      </c>
      <c r="S10" s="93" t="s">
        <v>1</v>
      </c>
      <c r="T10" s="163" t="s">
        <v>11</v>
      </c>
      <c r="U10" s="94" t="s">
        <v>0</v>
      </c>
    </row>
    <row r="11" spans="1:21" s="75" customFormat="1" ht="51">
      <c r="A11" s="132" t="s">
        <v>202</v>
      </c>
      <c r="B11" s="69" t="s">
        <v>45</v>
      </c>
      <c r="C11" s="67" t="s">
        <v>46</v>
      </c>
      <c r="D11" s="95" t="s">
        <v>43</v>
      </c>
      <c r="E11" s="96">
        <v>0.6</v>
      </c>
      <c r="F11" s="96">
        <v>0.2</v>
      </c>
      <c r="G11" s="95" t="s">
        <v>52</v>
      </c>
      <c r="H11" s="95" t="s">
        <v>53</v>
      </c>
      <c r="I11" s="95" t="s">
        <v>53</v>
      </c>
      <c r="J11" s="97">
        <v>0</v>
      </c>
      <c r="K11" s="133">
        <v>1</v>
      </c>
      <c r="L11" s="341">
        <v>2020630010143</v>
      </c>
      <c r="M11" s="343" t="s">
        <v>189</v>
      </c>
      <c r="N11" s="343" t="s">
        <v>402</v>
      </c>
      <c r="O11" s="105" t="s">
        <v>303</v>
      </c>
      <c r="P11" s="99">
        <v>0</v>
      </c>
      <c r="Q11" s="99">
        <v>1</v>
      </c>
      <c r="R11" s="413" t="s">
        <v>429</v>
      </c>
      <c r="S11" s="410" t="s">
        <v>430</v>
      </c>
      <c r="T11" s="286">
        <v>40050000</v>
      </c>
      <c r="U11" s="430" t="s">
        <v>142</v>
      </c>
    </row>
    <row r="12" spans="1:21" s="75" customFormat="1" ht="51">
      <c r="A12" s="132" t="s">
        <v>202</v>
      </c>
      <c r="B12" s="69" t="s">
        <v>45</v>
      </c>
      <c r="C12" s="67" t="s">
        <v>46</v>
      </c>
      <c r="D12" s="95" t="s">
        <v>43</v>
      </c>
      <c r="E12" s="96">
        <v>0.6</v>
      </c>
      <c r="F12" s="96">
        <v>0.2</v>
      </c>
      <c r="G12" s="95" t="s">
        <v>52</v>
      </c>
      <c r="H12" s="100" t="s">
        <v>307</v>
      </c>
      <c r="I12" s="95" t="s">
        <v>53</v>
      </c>
      <c r="J12" s="101">
        <v>1</v>
      </c>
      <c r="K12" s="134">
        <v>1</v>
      </c>
      <c r="L12" s="363"/>
      <c r="M12" s="353"/>
      <c r="N12" s="353"/>
      <c r="O12" s="105" t="s">
        <v>304</v>
      </c>
      <c r="P12" s="99">
        <v>0</v>
      </c>
      <c r="Q12" s="99">
        <v>3</v>
      </c>
      <c r="R12" s="414"/>
      <c r="S12" s="398"/>
      <c r="T12" s="287"/>
      <c r="U12" s="431" t="s">
        <v>142</v>
      </c>
    </row>
    <row r="13" spans="1:21" s="75" customFormat="1" ht="68.25" customHeight="1">
      <c r="A13" s="132" t="s">
        <v>202</v>
      </c>
      <c r="B13" s="70" t="s">
        <v>45</v>
      </c>
      <c r="C13" s="68" t="s">
        <v>104</v>
      </c>
      <c r="D13" s="100" t="s">
        <v>43</v>
      </c>
      <c r="E13" s="102">
        <v>0.6</v>
      </c>
      <c r="F13" s="102">
        <v>0.2</v>
      </c>
      <c r="G13" s="100" t="s">
        <v>114</v>
      </c>
      <c r="H13" s="103" t="s">
        <v>307</v>
      </c>
      <c r="I13" s="103" t="s">
        <v>116</v>
      </c>
      <c r="J13" s="104">
        <v>1</v>
      </c>
      <c r="K13" s="135">
        <v>1</v>
      </c>
      <c r="L13" s="363"/>
      <c r="M13" s="353"/>
      <c r="N13" s="353"/>
      <c r="O13" s="105" t="s">
        <v>161</v>
      </c>
      <c r="P13" s="99">
        <v>1</v>
      </c>
      <c r="Q13" s="99">
        <v>1</v>
      </c>
      <c r="R13" s="414"/>
      <c r="S13" s="398"/>
      <c r="T13" s="287"/>
      <c r="U13" s="431"/>
    </row>
    <row r="14" spans="1:21" s="75" customFormat="1" ht="39.75" customHeight="1">
      <c r="A14" s="445" t="s">
        <v>202</v>
      </c>
      <c r="B14" s="427" t="s">
        <v>45</v>
      </c>
      <c r="C14" s="427" t="s">
        <v>46</v>
      </c>
      <c r="D14" s="350" t="s">
        <v>43</v>
      </c>
      <c r="E14" s="455">
        <v>0.6</v>
      </c>
      <c r="F14" s="455">
        <v>0.2</v>
      </c>
      <c r="G14" s="350" t="s">
        <v>52</v>
      </c>
      <c r="H14" s="350" t="s">
        <v>203</v>
      </c>
      <c r="I14" s="350" t="s">
        <v>204</v>
      </c>
      <c r="J14" s="371">
        <v>20000</v>
      </c>
      <c r="K14" s="373">
        <v>10000</v>
      </c>
      <c r="L14" s="363"/>
      <c r="M14" s="353"/>
      <c r="N14" s="353"/>
      <c r="O14" s="105" t="s">
        <v>465</v>
      </c>
      <c r="P14" s="106">
        <v>0</v>
      </c>
      <c r="Q14" s="106">
        <v>3</v>
      </c>
      <c r="R14" s="414"/>
      <c r="S14" s="398"/>
      <c r="T14" s="287"/>
      <c r="U14" s="431"/>
    </row>
    <row r="15" spans="1:21" s="75" customFormat="1" ht="43.5" customHeight="1">
      <c r="A15" s="446"/>
      <c r="B15" s="429"/>
      <c r="C15" s="429"/>
      <c r="D15" s="351"/>
      <c r="E15" s="456"/>
      <c r="F15" s="456"/>
      <c r="G15" s="351"/>
      <c r="H15" s="351"/>
      <c r="I15" s="351"/>
      <c r="J15" s="372"/>
      <c r="K15" s="374"/>
      <c r="L15" s="363"/>
      <c r="M15" s="353"/>
      <c r="N15" s="353"/>
      <c r="O15" s="105" t="s">
        <v>466</v>
      </c>
      <c r="P15" s="99">
        <v>1</v>
      </c>
      <c r="Q15" s="99">
        <v>3</v>
      </c>
      <c r="R15" s="414"/>
      <c r="S15" s="398"/>
      <c r="T15" s="287"/>
      <c r="U15" s="431"/>
    </row>
    <row r="16" spans="1:21" s="75" customFormat="1" ht="25.5" customHeight="1">
      <c r="A16" s="446"/>
      <c r="B16" s="429"/>
      <c r="C16" s="429"/>
      <c r="D16" s="351"/>
      <c r="E16" s="456"/>
      <c r="F16" s="456"/>
      <c r="G16" s="351"/>
      <c r="H16" s="351"/>
      <c r="I16" s="351"/>
      <c r="J16" s="372"/>
      <c r="K16" s="374"/>
      <c r="L16" s="363"/>
      <c r="M16" s="353"/>
      <c r="N16" s="353"/>
      <c r="O16" s="105" t="s">
        <v>312</v>
      </c>
      <c r="P16" s="99">
        <v>0</v>
      </c>
      <c r="Q16" s="99">
        <v>1</v>
      </c>
      <c r="R16" s="414"/>
      <c r="S16" s="398"/>
      <c r="T16" s="287"/>
      <c r="U16" s="431"/>
    </row>
    <row r="17" spans="1:21" s="75" customFormat="1" ht="36" customHeight="1">
      <c r="A17" s="446"/>
      <c r="B17" s="429"/>
      <c r="C17" s="429"/>
      <c r="D17" s="351"/>
      <c r="E17" s="456"/>
      <c r="F17" s="456"/>
      <c r="G17" s="351"/>
      <c r="H17" s="351"/>
      <c r="I17" s="351"/>
      <c r="J17" s="372"/>
      <c r="K17" s="374"/>
      <c r="L17" s="363"/>
      <c r="M17" s="353"/>
      <c r="N17" s="353"/>
      <c r="O17" s="105" t="s">
        <v>467</v>
      </c>
      <c r="P17" s="99">
        <v>1</v>
      </c>
      <c r="Q17" s="99">
        <v>3</v>
      </c>
      <c r="R17" s="414"/>
      <c r="S17" s="398"/>
      <c r="T17" s="287"/>
      <c r="U17" s="431"/>
    </row>
    <row r="18" spans="1:21" s="75" customFormat="1" ht="27" customHeight="1">
      <c r="A18" s="446"/>
      <c r="B18" s="429"/>
      <c r="C18" s="429"/>
      <c r="D18" s="351"/>
      <c r="E18" s="456"/>
      <c r="F18" s="456"/>
      <c r="G18" s="351"/>
      <c r="H18" s="351"/>
      <c r="I18" s="351"/>
      <c r="J18" s="372"/>
      <c r="K18" s="374"/>
      <c r="L18" s="363"/>
      <c r="M18" s="353"/>
      <c r="N18" s="353"/>
      <c r="O18" s="105" t="s">
        <v>200</v>
      </c>
      <c r="P18" s="99">
        <v>0</v>
      </c>
      <c r="Q18" s="99">
        <v>1</v>
      </c>
      <c r="R18" s="415"/>
      <c r="S18" s="399"/>
      <c r="T18" s="288"/>
      <c r="U18" s="432" t="s">
        <v>142</v>
      </c>
    </row>
    <row r="19" spans="1:21" s="75" customFormat="1" ht="30" customHeight="1">
      <c r="A19" s="445" t="s">
        <v>202</v>
      </c>
      <c r="B19" s="427" t="s">
        <v>41</v>
      </c>
      <c r="C19" s="436" t="s">
        <v>42</v>
      </c>
      <c r="D19" s="350" t="s">
        <v>43</v>
      </c>
      <c r="E19" s="455">
        <v>0.6</v>
      </c>
      <c r="F19" s="455">
        <v>0.2</v>
      </c>
      <c r="G19" s="350" t="s">
        <v>205</v>
      </c>
      <c r="H19" s="350" t="s">
        <v>206</v>
      </c>
      <c r="I19" s="350" t="s">
        <v>44</v>
      </c>
      <c r="J19" s="350">
        <v>3</v>
      </c>
      <c r="K19" s="338">
        <v>3</v>
      </c>
      <c r="L19" s="341">
        <v>2020630010142</v>
      </c>
      <c r="M19" s="343" t="s">
        <v>190</v>
      </c>
      <c r="N19" s="343" t="s">
        <v>403</v>
      </c>
      <c r="O19" s="114" t="s">
        <v>207</v>
      </c>
      <c r="P19" s="98">
        <v>1</v>
      </c>
      <c r="Q19" s="98">
        <v>2</v>
      </c>
      <c r="R19" s="406" t="s">
        <v>431</v>
      </c>
      <c r="S19" s="409" t="s">
        <v>430</v>
      </c>
      <c r="T19" s="296">
        <v>130550000</v>
      </c>
      <c r="U19" s="394" t="s">
        <v>142</v>
      </c>
    </row>
    <row r="20" spans="1:21" s="75" customFormat="1" ht="21.75" customHeight="1">
      <c r="A20" s="446"/>
      <c r="B20" s="429"/>
      <c r="C20" s="437"/>
      <c r="D20" s="351"/>
      <c r="E20" s="456"/>
      <c r="F20" s="456"/>
      <c r="G20" s="351"/>
      <c r="H20" s="351"/>
      <c r="I20" s="351"/>
      <c r="J20" s="351"/>
      <c r="K20" s="339"/>
      <c r="L20" s="363"/>
      <c r="M20" s="353"/>
      <c r="N20" s="353"/>
      <c r="O20" s="114" t="s">
        <v>162</v>
      </c>
      <c r="P20" s="98">
        <v>1</v>
      </c>
      <c r="Q20" s="98">
        <v>2</v>
      </c>
      <c r="R20" s="407"/>
      <c r="S20" s="407"/>
      <c r="T20" s="297"/>
      <c r="U20" s="395"/>
    </row>
    <row r="21" spans="1:21" s="75" customFormat="1" ht="30" customHeight="1">
      <c r="A21" s="446"/>
      <c r="B21" s="429"/>
      <c r="C21" s="437"/>
      <c r="D21" s="351"/>
      <c r="E21" s="456"/>
      <c r="F21" s="456"/>
      <c r="G21" s="351"/>
      <c r="H21" s="351"/>
      <c r="I21" s="351"/>
      <c r="J21" s="351"/>
      <c r="K21" s="339"/>
      <c r="L21" s="363"/>
      <c r="M21" s="353"/>
      <c r="N21" s="353"/>
      <c r="O21" s="108" t="s">
        <v>163</v>
      </c>
      <c r="P21" s="98">
        <v>1</v>
      </c>
      <c r="Q21" s="98">
        <v>2</v>
      </c>
      <c r="R21" s="407"/>
      <c r="S21" s="407"/>
      <c r="T21" s="297"/>
      <c r="U21" s="395"/>
    </row>
    <row r="22" spans="1:21" s="75" customFormat="1" ht="25.5" customHeight="1">
      <c r="A22" s="454"/>
      <c r="B22" s="428"/>
      <c r="C22" s="438"/>
      <c r="D22" s="352"/>
      <c r="E22" s="457"/>
      <c r="F22" s="457"/>
      <c r="G22" s="352"/>
      <c r="H22" s="352"/>
      <c r="I22" s="352"/>
      <c r="J22" s="352"/>
      <c r="K22" s="340"/>
      <c r="L22" s="363"/>
      <c r="M22" s="353"/>
      <c r="N22" s="353"/>
      <c r="O22" s="108" t="s">
        <v>208</v>
      </c>
      <c r="P22" s="98">
        <v>1</v>
      </c>
      <c r="Q22" s="98">
        <v>2</v>
      </c>
      <c r="R22" s="407"/>
      <c r="S22" s="407"/>
      <c r="T22" s="297"/>
      <c r="U22" s="395"/>
    </row>
    <row r="23" spans="1:21" s="75" customFormat="1" ht="55.5" customHeight="1">
      <c r="A23" s="136" t="s">
        <v>202</v>
      </c>
      <c r="B23" s="78" t="s">
        <v>45</v>
      </c>
      <c r="C23" s="78" t="s">
        <v>104</v>
      </c>
      <c r="D23" s="109" t="s">
        <v>43</v>
      </c>
      <c r="E23" s="109">
        <v>0.6</v>
      </c>
      <c r="F23" s="109">
        <v>0.2</v>
      </c>
      <c r="G23" s="110" t="s">
        <v>114</v>
      </c>
      <c r="H23" s="104" t="s">
        <v>115</v>
      </c>
      <c r="I23" s="104" t="s">
        <v>116</v>
      </c>
      <c r="J23" s="101">
        <v>1</v>
      </c>
      <c r="K23" s="134">
        <v>1</v>
      </c>
      <c r="L23" s="363"/>
      <c r="M23" s="353"/>
      <c r="N23" s="353"/>
      <c r="O23" s="114" t="s">
        <v>270</v>
      </c>
      <c r="P23" s="98">
        <v>1</v>
      </c>
      <c r="Q23" s="98">
        <v>1</v>
      </c>
      <c r="R23" s="407"/>
      <c r="S23" s="407"/>
      <c r="T23" s="297"/>
      <c r="U23" s="395" t="s">
        <v>142</v>
      </c>
    </row>
    <row r="24" spans="1:21" s="75" customFormat="1" ht="31.5" customHeight="1">
      <c r="A24" s="433" t="s">
        <v>202</v>
      </c>
      <c r="B24" s="436" t="s">
        <v>45</v>
      </c>
      <c r="C24" s="436" t="s">
        <v>46</v>
      </c>
      <c r="D24" s="350" t="s">
        <v>43</v>
      </c>
      <c r="E24" s="350">
        <v>0.6</v>
      </c>
      <c r="F24" s="350">
        <v>0.2</v>
      </c>
      <c r="G24" s="350" t="s">
        <v>52</v>
      </c>
      <c r="H24" s="350" t="s">
        <v>203</v>
      </c>
      <c r="I24" s="350" t="s">
        <v>204</v>
      </c>
      <c r="J24" s="361">
        <v>20000</v>
      </c>
      <c r="K24" s="362">
        <v>10000</v>
      </c>
      <c r="L24" s="363"/>
      <c r="M24" s="353"/>
      <c r="N24" s="353"/>
      <c r="O24" s="105" t="s">
        <v>468</v>
      </c>
      <c r="P24" s="111">
        <v>1</v>
      </c>
      <c r="Q24" s="111">
        <v>3</v>
      </c>
      <c r="R24" s="407"/>
      <c r="S24" s="407"/>
      <c r="T24" s="297"/>
      <c r="U24" s="395"/>
    </row>
    <row r="25" spans="1:21" s="75" customFormat="1" ht="20.25" customHeight="1">
      <c r="A25" s="434"/>
      <c r="B25" s="437"/>
      <c r="C25" s="437"/>
      <c r="D25" s="351"/>
      <c r="E25" s="351"/>
      <c r="F25" s="351"/>
      <c r="G25" s="351"/>
      <c r="H25" s="351"/>
      <c r="I25" s="351"/>
      <c r="J25" s="361"/>
      <c r="K25" s="362"/>
      <c r="L25" s="363"/>
      <c r="M25" s="353"/>
      <c r="N25" s="353"/>
      <c r="O25" s="105" t="s">
        <v>469</v>
      </c>
      <c r="P25" s="112">
        <v>1</v>
      </c>
      <c r="Q25" s="112">
        <v>3</v>
      </c>
      <c r="R25" s="407"/>
      <c r="S25" s="407"/>
      <c r="T25" s="297"/>
      <c r="U25" s="395"/>
    </row>
    <row r="26" spans="1:21" s="75" customFormat="1" ht="25.5" customHeight="1">
      <c r="A26" s="434"/>
      <c r="B26" s="437"/>
      <c r="C26" s="437"/>
      <c r="D26" s="351"/>
      <c r="E26" s="351"/>
      <c r="F26" s="351"/>
      <c r="G26" s="351"/>
      <c r="H26" s="351"/>
      <c r="I26" s="351"/>
      <c r="J26" s="361"/>
      <c r="K26" s="362"/>
      <c r="L26" s="363"/>
      <c r="M26" s="353"/>
      <c r="N26" s="353"/>
      <c r="O26" s="105" t="s">
        <v>308</v>
      </c>
      <c r="P26" s="112">
        <v>1</v>
      </c>
      <c r="Q26" s="112">
        <v>3</v>
      </c>
      <c r="R26" s="407"/>
      <c r="S26" s="407"/>
      <c r="T26" s="297"/>
      <c r="U26" s="395" t="s">
        <v>142</v>
      </c>
    </row>
    <row r="27" spans="1:21" s="75" customFormat="1" ht="33" customHeight="1">
      <c r="A27" s="434"/>
      <c r="B27" s="437"/>
      <c r="C27" s="437"/>
      <c r="D27" s="351"/>
      <c r="E27" s="351"/>
      <c r="F27" s="351"/>
      <c r="G27" s="351"/>
      <c r="H27" s="351"/>
      <c r="I27" s="351"/>
      <c r="J27" s="361"/>
      <c r="K27" s="362"/>
      <c r="L27" s="363"/>
      <c r="M27" s="353"/>
      <c r="N27" s="353"/>
      <c r="O27" s="105" t="s">
        <v>309</v>
      </c>
      <c r="P27" s="112">
        <v>1</v>
      </c>
      <c r="Q27" s="112">
        <v>2</v>
      </c>
      <c r="R27" s="407"/>
      <c r="S27" s="407"/>
      <c r="T27" s="297"/>
      <c r="U27" s="395" t="s">
        <v>142</v>
      </c>
    </row>
    <row r="28" spans="1:21" s="75" customFormat="1" ht="33.75" customHeight="1">
      <c r="A28" s="434"/>
      <c r="B28" s="437"/>
      <c r="C28" s="437"/>
      <c r="D28" s="351"/>
      <c r="E28" s="351"/>
      <c r="F28" s="351"/>
      <c r="G28" s="351"/>
      <c r="H28" s="351"/>
      <c r="I28" s="351"/>
      <c r="J28" s="361"/>
      <c r="K28" s="362"/>
      <c r="L28" s="363"/>
      <c r="M28" s="353"/>
      <c r="N28" s="353"/>
      <c r="O28" s="105" t="s">
        <v>310</v>
      </c>
      <c r="P28" s="112">
        <v>1</v>
      </c>
      <c r="Q28" s="112">
        <v>2</v>
      </c>
      <c r="R28" s="407"/>
      <c r="S28" s="407"/>
      <c r="T28" s="297"/>
      <c r="U28" s="395" t="s">
        <v>142</v>
      </c>
    </row>
    <row r="29" spans="1:21" s="75" customFormat="1" ht="28.5" customHeight="1">
      <c r="A29" s="434"/>
      <c r="B29" s="437"/>
      <c r="C29" s="437"/>
      <c r="D29" s="351"/>
      <c r="E29" s="351"/>
      <c r="F29" s="351"/>
      <c r="G29" s="351"/>
      <c r="H29" s="351"/>
      <c r="I29" s="351"/>
      <c r="J29" s="361"/>
      <c r="K29" s="362"/>
      <c r="L29" s="363"/>
      <c r="M29" s="353"/>
      <c r="N29" s="353"/>
      <c r="O29" s="113" t="s">
        <v>315</v>
      </c>
      <c r="P29" s="112">
        <v>0</v>
      </c>
      <c r="Q29" s="112">
        <v>2</v>
      </c>
      <c r="R29" s="407"/>
      <c r="S29" s="407"/>
      <c r="T29" s="297"/>
      <c r="U29" s="395" t="s">
        <v>142</v>
      </c>
    </row>
    <row r="30" spans="1:21" s="75" customFormat="1" ht="51">
      <c r="A30" s="434"/>
      <c r="B30" s="437"/>
      <c r="C30" s="437"/>
      <c r="D30" s="351"/>
      <c r="E30" s="351"/>
      <c r="F30" s="351"/>
      <c r="G30" s="351"/>
      <c r="H30" s="351"/>
      <c r="I30" s="351"/>
      <c r="J30" s="361"/>
      <c r="K30" s="362"/>
      <c r="L30" s="363"/>
      <c r="M30" s="353"/>
      <c r="N30" s="353"/>
      <c r="O30" s="114" t="s">
        <v>459</v>
      </c>
      <c r="P30" s="115">
        <v>0</v>
      </c>
      <c r="Q30" s="112">
        <v>4</v>
      </c>
      <c r="R30" s="407"/>
      <c r="S30" s="407"/>
      <c r="T30" s="297"/>
      <c r="U30" s="395"/>
    </row>
    <row r="31" spans="1:21" s="75" customFormat="1" ht="37.5" customHeight="1">
      <c r="A31" s="434"/>
      <c r="B31" s="437"/>
      <c r="C31" s="437"/>
      <c r="D31" s="351"/>
      <c r="E31" s="351"/>
      <c r="F31" s="351"/>
      <c r="G31" s="351"/>
      <c r="H31" s="351"/>
      <c r="I31" s="351"/>
      <c r="J31" s="361"/>
      <c r="K31" s="362"/>
      <c r="L31" s="363"/>
      <c r="M31" s="353"/>
      <c r="N31" s="353"/>
      <c r="O31" s="114" t="s">
        <v>470</v>
      </c>
      <c r="P31" s="115">
        <v>1</v>
      </c>
      <c r="Q31" s="112">
        <v>4</v>
      </c>
      <c r="R31" s="407"/>
      <c r="S31" s="407"/>
      <c r="T31" s="297"/>
      <c r="U31" s="395"/>
    </row>
    <row r="32" spans="1:21" s="75" customFormat="1" ht="31.5" customHeight="1">
      <c r="A32" s="435"/>
      <c r="B32" s="438"/>
      <c r="C32" s="438"/>
      <c r="D32" s="352"/>
      <c r="E32" s="352"/>
      <c r="F32" s="352"/>
      <c r="G32" s="351"/>
      <c r="H32" s="351"/>
      <c r="I32" s="351"/>
      <c r="J32" s="361"/>
      <c r="K32" s="362"/>
      <c r="L32" s="363"/>
      <c r="M32" s="353"/>
      <c r="N32" s="353"/>
      <c r="O32" s="114" t="s">
        <v>471</v>
      </c>
      <c r="P32" s="115">
        <v>1</v>
      </c>
      <c r="Q32" s="112">
        <v>1</v>
      </c>
      <c r="R32" s="408"/>
      <c r="S32" s="408"/>
      <c r="T32" s="298"/>
      <c r="U32" s="396" t="s">
        <v>142</v>
      </c>
    </row>
    <row r="33" spans="1:21" s="75" customFormat="1" ht="63.75">
      <c r="A33" s="132" t="s">
        <v>202</v>
      </c>
      <c r="B33" s="70" t="s">
        <v>45</v>
      </c>
      <c r="C33" s="68" t="s">
        <v>104</v>
      </c>
      <c r="D33" s="100" t="s">
        <v>43</v>
      </c>
      <c r="E33" s="102">
        <v>0.6</v>
      </c>
      <c r="F33" s="102">
        <v>0.2</v>
      </c>
      <c r="G33" s="100" t="s">
        <v>114</v>
      </c>
      <c r="H33" s="100" t="s">
        <v>115</v>
      </c>
      <c r="I33" s="100" t="s">
        <v>116</v>
      </c>
      <c r="J33" s="101">
        <v>1</v>
      </c>
      <c r="K33" s="134">
        <v>1</v>
      </c>
      <c r="L33" s="341">
        <v>2020630010141</v>
      </c>
      <c r="M33" s="343" t="s">
        <v>191</v>
      </c>
      <c r="N33" s="343" t="s">
        <v>404</v>
      </c>
      <c r="O33" s="139" t="s">
        <v>209</v>
      </c>
      <c r="P33" s="98">
        <v>1</v>
      </c>
      <c r="Q33" s="98">
        <v>1</v>
      </c>
      <c r="R33" s="406" t="s">
        <v>432</v>
      </c>
      <c r="S33" s="409" t="s">
        <v>430</v>
      </c>
      <c r="T33" s="296">
        <v>122200000</v>
      </c>
      <c r="U33" s="394" t="s">
        <v>142</v>
      </c>
    </row>
    <row r="34" spans="1:21" s="75" customFormat="1" ht="25.5" customHeight="1">
      <c r="A34" s="433" t="s">
        <v>202</v>
      </c>
      <c r="B34" s="427" t="s">
        <v>45</v>
      </c>
      <c r="C34" s="427" t="s">
        <v>46</v>
      </c>
      <c r="D34" s="350" t="s">
        <v>43</v>
      </c>
      <c r="E34" s="455">
        <v>0.6</v>
      </c>
      <c r="F34" s="455">
        <v>0.2</v>
      </c>
      <c r="G34" s="350" t="s">
        <v>52</v>
      </c>
      <c r="H34" s="350" t="s">
        <v>203</v>
      </c>
      <c r="I34" s="350" t="s">
        <v>204</v>
      </c>
      <c r="J34" s="371">
        <v>20000</v>
      </c>
      <c r="K34" s="373">
        <v>10000</v>
      </c>
      <c r="L34" s="363"/>
      <c r="M34" s="353"/>
      <c r="N34" s="353"/>
      <c r="O34" s="105" t="s">
        <v>472</v>
      </c>
      <c r="P34" s="112">
        <v>1</v>
      </c>
      <c r="Q34" s="112">
        <v>3</v>
      </c>
      <c r="R34" s="407"/>
      <c r="S34" s="407"/>
      <c r="T34" s="297"/>
      <c r="U34" s="395" t="s">
        <v>142</v>
      </c>
    </row>
    <row r="35" spans="1:21" s="75" customFormat="1" ht="27.75" customHeight="1">
      <c r="A35" s="434"/>
      <c r="B35" s="429"/>
      <c r="C35" s="429"/>
      <c r="D35" s="351"/>
      <c r="E35" s="456"/>
      <c r="F35" s="456"/>
      <c r="G35" s="351"/>
      <c r="H35" s="351"/>
      <c r="I35" s="351"/>
      <c r="J35" s="372"/>
      <c r="K35" s="374"/>
      <c r="L35" s="363"/>
      <c r="M35" s="353"/>
      <c r="N35" s="353"/>
      <c r="O35" s="105" t="s">
        <v>320</v>
      </c>
      <c r="P35" s="112">
        <v>1</v>
      </c>
      <c r="Q35" s="112">
        <v>3</v>
      </c>
      <c r="R35" s="407"/>
      <c r="S35" s="407"/>
      <c r="T35" s="297"/>
      <c r="U35" s="395" t="s">
        <v>142</v>
      </c>
    </row>
    <row r="36" spans="1:21" s="75" customFormat="1" ht="30" customHeight="1">
      <c r="A36" s="434"/>
      <c r="B36" s="429"/>
      <c r="C36" s="429"/>
      <c r="D36" s="351"/>
      <c r="E36" s="456"/>
      <c r="F36" s="456"/>
      <c r="G36" s="351"/>
      <c r="H36" s="351"/>
      <c r="I36" s="351"/>
      <c r="J36" s="372"/>
      <c r="K36" s="374"/>
      <c r="L36" s="363"/>
      <c r="M36" s="353"/>
      <c r="N36" s="353"/>
      <c r="O36" s="105" t="s">
        <v>321</v>
      </c>
      <c r="P36" s="112">
        <v>1</v>
      </c>
      <c r="Q36" s="112">
        <v>3</v>
      </c>
      <c r="R36" s="407"/>
      <c r="S36" s="407"/>
      <c r="T36" s="297"/>
      <c r="U36" s="395" t="s">
        <v>142</v>
      </c>
    </row>
    <row r="37" spans="1:21" s="75" customFormat="1" ht="28.5" customHeight="1">
      <c r="A37" s="434"/>
      <c r="B37" s="429"/>
      <c r="C37" s="429"/>
      <c r="D37" s="351"/>
      <c r="E37" s="456"/>
      <c r="F37" s="456"/>
      <c r="G37" s="351"/>
      <c r="H37" s="351"/>
      <c r="I37" s="351"/>
      <c r="J37" s="372"/>
      <c r="K37" s="374"/>
      <c r="L37" s="363"/>
      <c r="M37" s="353"/>
      <c r="N37" s="353"/>
      <c r="O37" s="105" t="s">
        <v>473</v>
      </c>
      <c r="P37" s="112">
        <v>1</v>
      </c>
      <c r="Q37" s="112">
        <v>3</v>
      </c>
      <c r="R37" s="407"/>
      <c r="S37" s="407"/>
      <c r="T37" s="297"/>
      <c r="U37" s="395" t="s">
        <v>142</v>
      </c>
    </row>
    <row r="38" spans="1:21" s="75" customFormat="1" ht="30" customHeight="1">
      <c r="A38" s="434"/>
      <c r="B38" s="429"/>
      <c r="C38" s="429"/>
      <c r="D38" s="351"/>
      <c r="E38" s="456"/>
      <c r="F38" s="456"/>
      <c r="G38" s="351"/>
      <c r="H38" s="351"/>
      <c r="I38" s="351"/>
      <c r="J38" s="372"/>
      <c r="K38" s="374"/>
      <c r="L38" s="363"/>
      <c r="M38" s="353"/>
      <c r="N38" s="353"/>
      <c r="O38" s="105" t="s">
        <v>323</v>
      </c>
      <c r="P38" s="112">
        <v>1</v>
      </c>
      <c r="Q38" s="112">
        <v>3</v>
      </c>
      <c r="R38" s="407"/>
      <c r="S38" s="407"/>
      <c r="T38" s="297"/>
      <c r="U38" s="395" t="s">
        <v>142</v>
      </c>
    </row>
    <row r="39" spans="1:21" s="75" customFormat="1" ht="31.5" customHeight="1">
      <c r="A39" s="434"/>
      <c r="B39" s="429"/>
      <c r="C39" s="429"/>
      <c r="D39" s="351"/>
      <c r="E39" s="456"/>
      <c r="F39" s="456"/>
      <c r="G39" s="351"/>
      <c r="H39" s="351"/>
      <c r="I39" s="351"/>
      <c r="J39" s="372"/>
      <c r="K39" s="374"/>
      <c r="L39" s="363"/>
      <c r="M39" s="353"/>
      <c r="N39" s="353"/>
      <c r="O39" s="105" t="s">
        <v>474</v>
      </c>
      <c r="P39" s="112">
        <v>0</v>
      </c>
      <c r="Q39" s="112">
        <v>3</v>
      </c>
      <c r="R39" s="407"/>
      <c r="S39" s="407"/>
      <c r="T39" s="297"/>
      <c r="U39" s="395" t="s">
        <v>142</v>
      </c>
    </row>
    <row r="40" spans="1:21" s="75" customFormat="1" ht="33" customHeight="1">
      <c r="A40" s="434"/>
      <c r="B40" s="429"/>
      <c r="C40" s="429"/>
      <c r="D40" s="351"/>
      <c r="E40" s="456"/>
      <c r="F40" s="456"/>
      <c r="G40" s="351"/>
      <c r="H40" s="351"/>
      <c r="I40" s="351"/>
      <c r="J40" s="372"/>
      <c r="K40" s="374"/>
      <c r="L40" s="363"/>
      <c r="M40" s="353"/>
      <c r="N40" s="353"/>
      <c r="O40" s="105" t="s">
        <v>475</v>
      </c>
      <c r="P40" s="112">
        <v>1</v>
      </c>
      <c r="Q40" s="112">
        <v>3</v>
      </c>
      <c r="R40" s="407"/>
      <c r="S40" s="407"/>
      <c r="T40" s="297"/>
      <c r="U40" s="395"/>
    </row>
    <row r="41" spans="1:21" s="75" customFormat="1" ht="22.5" customHeight="1">
      <c r="A41" s="434"/>
      <c r="B41" s="429"/>
      <c r="C41" s="429"/>
      <c r="D41" s="351"/>
      <c r="E41" s="456"/>
      <c r="F41" s="456"/>
      <c r="G41" s="351"/>
      <c r="H41" s="351"/>
      <c r="I41" s="351"/>
      <c r="J41" s="372"/>
      <c r="K41" s="374"/>
      <c r="L41" s="363"/>
      <c r="M41" s="353"/>
      <c r="N41" s="353"/>
      <c r="O41" s="105" t="s">
        <v>476</v>
      </c>
      <c r="P41" s="112">
        <v>1</v>
      </c>
      <c r="Q41" s="112">
        <v>1</v>
      </c>
      <c r="R41" s="407"/>
      <c r="S41" s="407"/>
      <c r="T41" s="297"/>
      <c r="U41" s="395" t="s">
        <v>142</v>
      </c>
    </row>
    <row r="42" spans="1:21" s="75" customFormat="1" ht="34.5" customHeight="1">
      <c r="A42" s="435"/>
      <c r="B42" s="428"/>
      <c r="C42" s="428"/>
      <c r="D42" s="352"/>
      <c r="E42" s="457"/>
      <c r="F42" s="457"/>
      <c r="G42" s="352"/>
      <c r="H42" s="352"/>
      <c r="I42" s="352"/>
      <c r="J42" s="461"/>
      <c r="K42" s="449"/>
      <c r="L42" s="363"/>
      <c r="M42" s="353"/>
      <c r="N42" s="353"/>
      <c r="O42" s="105" t="s">
        <v>477</v>
      </c>
      <c r="P42" s="112">
        <v>0</v>
      </c>
      <c r="Q42" s="112">
        <v>1</v>
      </c>
      <c r="R42" s="407"/>
      <c r="S42" s="407"/>
      <c r="T42" s="297"/>
      <c r="U42" s="395"/>
    </row>
    <row r="43" spans="1:21" s="75" customFormat="1" ht="51">
      <c r="A43" s="132" t="s">
        <v>202</v>
      </c>
      <c r="B43" s="69" t="s">
        <v>45</v>
      </c>
      <c r="C43" s="67" t="s">
        <v>46</v>
      </c>
      <c r="D43" s="95" t="s">
        <v>43</v>
      </c>
      <c r="E43" s="96">
        <v>0.6</v>
      </c>
      <c r="F43" s="96">
        <v>0.2</v>
      </c>
      <c r="G43" s="95" t="s">
        <v>52</v>
      </c>
      <c r="H43" s="95" t="s">
        <v>54</v>
      </c>
      <c r="I43" s="116" t="s">
        <v>54</v>
      </c>
      <c r="J43" s="97">
        <v>1</v>
      </c>
      <c r="K43" s="133">
        <v>1</v>
      </c>
      <c r="L43" s="342"/>
      <c r="M43" s="344"/>
      <c r="N43" s="344"/>
      <c r="O43" s="105" t="s">
        <v>478</v>
      </c>
      <c r="P43" s="112">
        <v>1</v>
      </c>
      <c r="Q43" s="112">
        <v>1</v>
      </c>
      <c r="R43" s="408"/>
      <c r="S43" s="408"/>
      <c r="T43" s="298"/>
      <c r="U43" s="396"/>
    </row>
    <row r="44" spans="1:21" s="75" customFormat="1" ht="34.5" customHeight="1">
      <c r="A44" s="132" t="s">
        <v>202</v>
      </c>
      <c r="B44" s="69" t="s">
        <v>45</v>
      </c>
      <c r="C44" s="67" t="s">
        <v>46</v>
      </c>
      <c r="D44" s="95" t="s">
        <v>47</v>
      </c>
      <c r="E44" s="96" t="s">
        <v>48</v>
      </c>
      <c r="F44" s="96">
        <v>0.2</v>
      </c>
      <c r="G44" s="95" t="s">
        <v>49</v>
      </c>
      <c r="H44" s="95" t="s">
        <v>210</v>
      </c>
      <c r="I44" s="95" t="s">
        <v>50</v>
      </c>
      <c r="J44" s="97">
        <v>0</v>
      </c>
      <c r="K44" s="147">
        <v>1</v>
      </c>
      <c r="L44" s="369">
        <v>2020630010138</v>
      </c>
      <c r="M44" s="343" t="s">
        <v>211</v>
      </c>
      <c r="N44" s="343" t="s">
        <v>407</v>
      </c>
      <c r="O44" s="105" t="s">
        <v>328</v>
      </c>
      <c r="P44" s="117">
        <v>1</v>
      </c>
      <c r="Q44" s="117">
        <v>1</v>
      </c>
      <c r="R44" s="406" t="s">
        <v>433</v>
      </c>
      <c r="S44" s="409" t="s">
        <v>418</v>
      </c>
      <c r="T44" s="296">
        <v>95430000</v>
      </c>
      <c r="U44" s="394" t="s">
        <v>142</v>
      </c>
    </row>
    <row r="45" spans="1:21" s="75" customFormat="1" ht="34.5" customHeight="1">
      <c r="A45" s="458" t="s">
        <v>132</v>
      </c>
      <c r="B45" s="462" t="s">
        <v>41</v>
      </c>
      <c r="C45" s="462" t="s">
        <v>42</v>
      </c>
      <c r="D45" s="358" t="s">
        <v>47</v>
      </c>
      <c r="E45" s="465">
        <v>0.3948</v>
      </c>
      <c r="F45" s="468">
        <v>0.2</v>
      </c>
      <c r="G45" s="358" t="s">
        <v>212</v>
      </c>
      <c r="H45" s="358" t="s">
        <v>133</v>
      </c>
      <c r="I45" s="358" t="s">
        <v>134</v>
      </c>
      <c r="J45" s="358">
        <v>1</v>
      </c>
      <c r="K45" s="450">
        <v>2</v>
      </c>
      <c r="L45" s="369"/>
      <c r="M45" s="353"/>
      <c r="N45" s="353"/>
      <c r="O45" s="105" t="s">
        <v>479</v>
      </c>
      <c r="P45" s="117">
        <v>1</v>
      </c>
      <c r="Q45" s="117">
        <v>1</v>
      </c>
      <c r="R45" s="407"/>
      <c r="S45" s="407"/>
      <c r="T45" s="297"/>
      <c r="U45" s="395" t="s">
        <v>142</v>
      </c>
    </row>
    <row r="46" spans="1:21" s="75" customFormat="1" ht="34.5" customHeight="1">
      <c r="A46" s="459"/>
      <c r="B46" s="463"/>
      <c r="C46" s="463"/>
      <c r="D46" s="441"/>
      <c r="E46" s="466"/>
      <c r="F46" s="469"/>
      <c r="G46" s="441"/>
      <c r="H46" s="441"/>
      <c r="I46" s="441"/>
      <c r="J46" s="441"/>
      <c r="K46" s="451"/>
      <c r="L46" s="369"/>
      <c r="M46" s="353"/>
      <c r="N46" s="353"/>
      <c r="O46" s="105" t="s">
        <v>214</v>
      </c>
      <c r="P46" s="117">
        <v>1</v>
      </c>
      <c r="Q46" s="117">
        <v>2</v>
      </c>
      <c r="R46" s="407"/>
      <c r="S46" s="407"/>
      <c r="T46" s="297"/>
      <c r="U46" s="395"/>
    </row>
    <row r="47" spans="1:21" s="75" customFormat="1" ht="34.5" customHeight="1">
      <c r="A47" s="459"/>
      <c r="B47" s="463"/>
      <c r="C47" s="463"/>
      <c r="D47" s="441"/>
      <c r="E47" s="466"/>
      <c r="F47" s="469"/>
      <c r="G47" s="441"/>
      <c r="H47" s="441"/>
      <c r="I47" s="441"/>
      <c r="J47" s="441"/>
      <c r="K47" s="451"/>
      <c r="L47" s="369"/>
      <c r="M47" s="353"/>
      <c r="N47" s="353"/>
      <c r="O47" s="105" t="s">
        <v>329</v>
      </c>
      <c r="P47" s="117">
        <v>0</v>
      </c>
      <c r="Q47" s="117">
        <v>3</v>
      </c>
      <c r="R47" s="407"/>
      <c r="S47" s="407"/>
      <c r="T47" s="297"/>
      <c r="U47" s="395"/>
    </row>
    <row r="48" spans="1:21" s="75" customFormat="1" ht="34.5" customHeight="1">
      <c r="A48" s="459"/>
      <c r="B48" s="463"/>
      <c r="C48" s="463"/>
      <c r="D48" s="441"/>
      <c r="E48" s="466"/>
      <c r="F48" s="469"/>
      <c r="G48" s="441"/>
      <c r="H48" s="441"/>
      <c r="I48" s="441"/>
      <c r="J48" s="441"/>
      <c r="K48" s="451"/>
      <c r="L48" s="369"/>
      <c r="M48" s="353"/>
      <c r="N48" s="353"/>
      <c r="O48" s="105" t="s">
        <v>330</v>
      </c>
      <c r="P48" s="117">
        <v>0</v>
      </c>
      <c r="Q48" s="117">
        <v>6</v>
      </c>
      <c r="R48" s="407"/>
      <c r="S48" s="407"/>
      <c r="T48" s="297"/>
      <c r="U48" s="395"/>
    </row>
    <row r="49" spans="1:21" s="75" customFormat="1" ht="34.5" customHeight="1">
      <c r="A49" s="459"/>
      <c r="B49" s="463"/>
      <c r="C49" s="463"/>
      <c r="D49" s="441"/>
      <c r="E49" s="466"/>
      <c r="F49" s="469"/>
      <c r="G49" s="441"/>
      <c r="H49" s="441"/>
      <c r="I49" s="441"/>
      <c r="J49" s="441"/>
      <c r="K49" s="451"/>
      <c r="L49" s="369"/>
      <c r="M49" s="353"/>
      <c r="N49" s="353"/>
      <c r="O49" s="105" t="s">
        <v>331</v>
      </c>
      <c r="P49" s="117">
        <v>0</v>
      </c>
      <c r="Q49" s="117">
        <v>300</v>
      </c>
      <c r="R49" s="407"/>
      <c r="S49" s="407"/>
      <c r="T49" s="297"/>
      <c r="U49" s="395"/>
    </row>
    <row r="50" spans="1:21" s="75" customFormat="1" ht="34.5" customHeight="1">
      <c r="A50" s="459"/>
      <c r="B50" s="463"/>
      <c r="C50" s="463"/>
      <c r="D50" s="441"/>
      <c r="E50" s="466"/>
      <c r="F50" s="469"/>
      <c r="G50" s="441"/>
      <c r="H50" s="441"/>
      <c r="I50" s="441"/>
      <c r="J50" s="441"/>
      <c r="K50" s="451"/>
      <c r="L50" s="369"/>
      <c r="M50" s="353"/>
      <c r="N50" s="353"/>
      <c r="O50" s="105" t="s">
        <v>480</v>
      </c>
      <c r="P50" s="117">
        <v>1</v>
      </c>
      <c r="Q50" s="117">
        <v>1</v>
      </c>
      <c r="R50" s="407"/>
      <c r="S50" s="407"/>
      <c r="T50" s="297"/>
      <c r="U50" s="395"/>
    </row>
    <row r="51" spans="1:21" s="75" customFormat="1" ht="34.5" customHeight="1">
      <c r="A51" s="460"/>
      <c r="B51" s="464"/>
      <c r="C51" s="464"/>
      <c r="D51" s="359"/>
      <c r="E51" s="467"/>
      <c r="F51" s="470"/>
      <c r="G51" s="359"/>
      <c r="H51" s="359"/>
      <c r="I51" s="359"/>
      <c r="J51" s="359"/>
      <c r="K51" s="452"/>
      <c r="L51" s="369"/>
      <c r="M51" s="353"/>
      <c r="N51" s="353"/>
      <c r="O51" s="505"/>
      <c r="P51" s="117">
        <v>1</v>
      </c>
      <c r="Q51" s="117">
        <v>1</v>
      </c>
      <c r="R51" s="407"/>
      <c r="S51" s="407"/>
      <c r="T51" s="297"/>
      <c r="U51" s="395"/>
    </row>
    <row r="52" spans="1:21" s="75" customFormat="1" ht="34.5" customHeight="1">
      <c r="A52" s="445" t="s">
        <v>202</v>
      </c>
      <c r="B52" s="471" t="s">
        <v>45</v>
      </c>
      <c r="C52" s="471" t="s">
        <v>46</v>
      </c>
      <c r="D52" s="474" t="s">
        <v>47</v>
      </c>
      <c r="E52" s="474" t="s">
        <v>48</v>
      </c>
      <c r="F52" s="474">
        <v>0.2</v>
      </c>
      <c r="G52" s="474" t="s">
        <v>49</v>
      </c>
      <c r="H52" s="346" t="s">
        <v>215</v>
      </c>
      <c r="I52" s="346" t="s">
        <v>51</v>
      </c>
      <c r="J52" s="350">
        <v>1</v>
      </c>
      <c r="K52" s="477">
        <v>10000</v>
      </c>
      <c r="L52" s="369"/>
      <c r="M52" s="353"/>
      <c r="N52" s="353"/>
      <c r="O52" s="105" t="s">
        <v>481</v>
      </c>
      <c r="P52" s="117">
        <v>1</v>
      </c>
      <c r="Q52" s="117">
        <v>2</v>
      </c>
      <c r="R52" s="407"/>
      <c r="S52" s="407"/>
      <c r="T52" s="297"/>
      <c r="U52" s="395"/>
    </row>
    <row r="53" spans="1:21" s="75" customFormat="1" ht="34.5" customHeight="1">
      <c r="A53" s="446"/>
      <c r="B53" s="472"/>
      <c r="C53" s="472"/>
      <c r="D53" s="475"/>
      <c r="E53" s="475"/>
      <c r="F53" s="475"/>
      <c r="G53" s="475"/>
      <c r="H53" s="346"/>
      <c r="I53" s="346"/>
      <c r="J53" s="351"/>
      <c r="K53" s="478"/>
      <c r="L53" s="369"/>
      <c r="M53" s="353"/>
      <c r="N53" s="353"/>
      <c r="O53" s="105" t="s">
        <v>482</v>
      </c>
      <c r="P53" s="117">
        <v>0</v>
      </c>
      <c r="Q53" s="117">
        <v>1</v>
      </c>
      <c r="R53" s="407"/>
      <c r="S53" s="407"/>
      <c r="T53" s="297"/>
      <c r="U53" s="395" t="s">
        <v>142</v>
      </c>
    </row>
    <row r="54" spans="1:21" s="75" customFormat="1" ht="34.5" customHeight="1">
      <c r="A54" s="446"/>
      <c r="B54" s="472"/>
      <c r="C54" s="472"/>
      <c r="D54" s="475"/>
      <c r="E54" s="475"/>
      <c r="F54" s="475"/>
      <c r="G54" s="475"/>
      <c r="H54" s="346"/>
      <c r="I54" s="346"/>
      <c r="J54" s="351"/>
      <c r="K54" s="478"/>
      <c r="L54" s="369"/>
      <c r="M54" s="353"/>
      <c r="N54" s="353"/>
      <c r="O54" s="105" t="s">
        <v>483</v>
      </c>
      <c r="P54" s="117">
        <v>1</v>
      </c>
      <c r="Q54" s="117">
        <v>3</v>
      </c>
      <c r="R54" s="407"/>
      <c r="S54" s="407"/>
      <c r="T54" s="297"/>
      <c r="U54" s="395" t="s">
        <v>142</v>
      </c>
    </row>
    <row r="55" spans="1:21" s="75" customFormat="1" ht="34.5" customHeight="1">
      <c r="A55" s="446"/>
      <c r="B55" s="472"/>
      <c r="C55" s="472"/>
      <c r="D55" s="475"/>
      <c r="E55" s="475"/>
      <c r="F55" s="475"/>
      <c r="G55" s="475"/>
      <c r="H55" s="346"/>
      <c r="I55" s="346"/>
      <c r="J55" s="351"/>
      <c r="K55" s="478"/>
      <c r="L55" s="369"/>
      <c r="M55" s="353"/>
      <c r="N55" s="353"/>
      <c r="O55" s="105" t="s">
        <v>333</v>
      </c>
      <c r="P55" s="117">
        <v>1</v>
      </c>
      <c r="Q55" s="117">
        <v>3</v>
      </c>
      <c r="R55" s="407"/>
      <c r="S55" s="407"/>
      <c r="T55" s="297"/>
      <c r="U55" s="395" t="s">
        <v>142</v>
      </c>
    </row>
    <row r="56" spans="1:21" s="75" customFormat="1" ht="34.5" customHeight="1">
      <c r="A56" s="446"/>
      <c r="B56" s="472"/>
      <c r="C56" s="472"/>
      <c r="D56" s="475"/>
      <c r="E56" s="475"/>
      <c r="F56" s="475"/>
      <c r="G56" s="475"/>
      <c r="H56" s="346"/>
      <c r="I56" s="346"/>
      <c r="J56" s="351"/>
      <c r="K56" s="478"/>
      <c r="L56" s="369"/>
      <c r="M56" s="353"/>
      <c r="N56" s="353"/>
      <c r="O56" s="105" t="s">
        <v>335</v>
      </c>
      <c r="P56" s="117">
        <v>1</v>
      </c>
      <c r="Q56" s="117">
        <v>3</v>
      </c>
      <c r="R56" s="407"/>
      <c r="S56" s="407"/>
      <c r="T56" s="297"/>
      <c r="U56" s="395" t="s">
        <v>142</v>
      </c>
    </row>
    <row r="57" spans="1:21" s="75" customFormat="1" ht="34.5" customHeight="1">
      <c r="A57" s="446"/>
      <c r="B57" s="472"/>
      <c r="C57" s="472"/>
      <c r="D57" s="475"/>
      <c r="E57" s="475"/>
      <c r="F57" s="475"/>
      <c r="G57" s="475"/>
      <c r="H57" s="346"/>
      <c r="I57" s="346"/>
      <c r="J57" s="351"/>
      <c r="K57" s="478"/>
      <c r="L57" s="369"/>
      <c r="M57" s="353"/>
      <c r="N57" s="353"/>
      <c r="O57" s="105" t="s">
        <v>280</v>
      </c>
      <c r="P57" s="117">
        <v>1</v>
      </c>
      <c r="Q57" s="117">
        <v>1</v>
      </c>
      <c r="R57" s="407"/>
      <c r="S57" s="407"/>
      <c r="T57" s="297"/>
      <c r="U57" s="395" t="s">
        <v>142</v>
      </c>
    </row>
    <row r="58" spans="1:21" s="75" customFormat="1" ht="34.5" customHeight="1">
      <c r="A58" s="446"/>
      <c r="B58" s="472"/>
      <c r="C58" s="472"/>
      <c r="D58" s="475"/>
      <c r="E58" s="475"/>
      <c r="F58" s="475"/>
      <c r="G58" s="475"/>
      <c r="H58" s="346"/>
      <c r="I58" s="346"/>
      <c r="J58" s="351"/>
      <c r="K58" s="478"/>
      <c r="L58" s="369"/>
      <c r="M58" s="353"/>
      <c r="N58" s="353"/>
      <c r="O58" s="105" t="s">
        <v>281</v>
      </c>
      <c r="P58" s="117">
        <v>1</v>
      </c>
      <c r="Q58" s="117">
        <v>1</v>
      </c>
      <c r="R58" s="407"/>
      <c r="S58" s="407"/>
      <c r="T58" s="297"/>
      <c r="U58" s="395" t="s">
        <v>142</v>
      </c>
    </row>
    <row r="59" spans="1:21" s="75" customFormat="1" ht="34.5" customHeight="1">
      <c r="A59" s="446"/>
      <c r="B59" s="472"/>
      <c r="C59" s="472"/>
      <c r="D59" s="475"/>
      <c r="E59" s="475"/>
      <c r="F59" s="475"/>
      <c r="G59" s="475"/>
      <c r="H59" s="346"/>
      <c r="I59" s="346"/>
      <c r="J59" s="351"/>
      <c r="K59" s="478"/>
      <c r="L59" s="369"/>
      <c r="M59" s="353"/>
      <c r="N59" s="353"/>
      <c r="O59" s="105" t="s">
        <v>282</v>
      </c>
      <c r="P59" s="117">
        <v>1</v>
      </c>
      <c r="Q59" s="117">
        <v>6</v>
      </c>
      <c r="R59" s="407"/>
      <c r="S59" s="407"/>
      <c r="T59" s="297"/>
      <c r="U59" s="395" t="s">
        <v>142</v>
      </c>
    </row>
    <row r="60" spans="1:21" s="75" customFormat="1" ht="34.5" customHeight="1">
      <c r="A60" s="446"/>
      <c r="B60" s="472"/>
      <c r="C60" s="472"/>
      <c r="D60" s="475"/>
      <c r="E60" s="475"/>
      <c r="F60" s="475"/>
      <c r="G60" s="475"/>
      <c r="H60" s="346"/>
      <c r="I60" s="346"/>
      <c r="J60" s="351"/>
      <c r="K60" s="478"/>
      <c r="L60" s="369"/>
      <c r="M60" s="353"/>
      <c r="N60" s="353"/>
      <c r="O60" s="105" t="s">
        <v>283</v>
      </c>
      <c r="P60" s="117">
        <v>1</v>
      </c>
      <c r="Q60" s="117">
        <v>1</v>
      </c>
      <c r="R60" s="407"/>
      <c r="S60" s="407"/>
      <c r="T60" s="297"/>
      <c r="U60" s="395" t="s">
        <v>142</v>
      </c>
    </row>
    <row r="61" spans="1:21" s="75" customFormat="1" ht="34.5" customHeight="1">
      <c r="A61" s="446"/>
      <c r="B61" s="472"/>
      <c r="C61" s="472"/>
      <c r="D61" s="475"/>
      <c r="E61" s="475"/>
      <c r="F61" s="475"/>
      <c r="G61" s="475"/>
      <c r="H61" s="346"/>
      <c r="I61" s="346"/>
      <c r="J61" s="351"/>
      <c r="K61" s="478"/>
      <c r="L61" s="369"/>
      <c r="M61" s="353"/>
      <c r="N61" s="353"/>
      <c r="O61" s="105" t="s">
        <v>284</v>
      </c>
      <c r="P61" s="117">
        <v>1</v>
      </c>
      <c r="Q61" s="117">
        <v>1</v>
      </c>
      <c r="R61" s="407"/>
      <c r="S61" s="407"/>
      <c r="T61" s="297"/>
      <c r="U61" s="395" t="s">
        <v>142</v>
      </c>
    </row>
    <row r="62" spans="1:21" s="75" customFormat="1" ht="34.5" customHeight="1">
      <c r="A62" s="446"/>
      <c r="B62" s="472"/>
      <c r="C62" s="472"/>
      <c r="D62" s="475"/>
      <c r="E62" s="475"/>
      <c r="F62" s="475"/>
      <c r="G62" s="475"/>
      <c r="H62" s="346"/>
      <c r="I62" s="346"/>
      <c r="J62" s="351"/>
      <c r="K62" s="478"/>
      <c r="L62" s="369"/>
      <c r="M62" s="353"/>
      <c r="N62" s="353"/>
      <c r="O62" s="105" t="s">
        <v>484</v>
      </c>
      <c r="P62" s="117"/>
      <c r="Q62" s="117">
        <v>1</v>
      </c>
      <c r="R62" s="407"/>
      <c r="S62" s="407"/>
      <c r="T62" s="297"/>
      <c r="U62" s="395"/>
    </row>
    <row r="63" spans="1:21" s="75" customFormat="1" ht="34.5" customHeight="1">
      <c r="A63" s="454"/>
      <c r="B63" s="473"/>
      <c r="C63" s="473"/>
      <c r="D63" s="476"/>
      <c r="E63" s="476"/>
      <c r="F63" s="476"/>
      <c r="G63" s="476"/>
      <c r="H63" s="346"/>
      <c r="I63" s="346"/>
      <c r="J63" s="352"/>
      <c r="K63" s="479"/>
      <c r="L63" s="369"/>
      <c r="M63" s="353"/>
      <c r="N63" s="353"/>
      <c r="O63" s="114" t="s">
        <v>217</v>
      </c>
      <c r="P63" s="98">
        <v>1</v>
      </c>
      <c r="Q63" s="98">
        <v>1</v>
      </c>
      <c r="R63" s="408"/>
      <c r="S63" s="408"/>
      <c r="T63" s="298"/>
      <c r="U63" s="396" t="s">
        <v>142</v>
      </c>
    </row>
    <row r="64" spans="1:21" s="75" customFormat="1" ht="34.5" customHeight="1">
      <c r="A64" s="445" t="s">
        <v>202</v>
      </c>
      <c r="B64" s="427" t="s">
        <v>45</v>
      </c>
      <c r="C64" s="427" t="s">
        <v>42</v>
      </c>
      <c r="D64" s="343" t="s">
        <v>55</v>
      </c>
      <c r="E64" s="350" t="s">
        <v>56</v>
      </c>
      <c r="F64" s="350">
        <v>4000</v>
      </c>
      <c r="G64" s="350" t="s">
        <v>57</v>
      </c>
      <c r="H64" s="350" t="s">
        <v>59</v>
      </c>
      <c r="I64" s="350" t="s">
        <v>60</v>
      </c>
      <c r="J64" s="350">
        <v>1</v>
      </c>
      <c r="K64" s="338">
        <v>1</v>
      </c>
      <c r="L64" s="370">
        <v>2020630010128</v>
      </c>
      <c r="M64" s="365" t="s">
        <v>341</v>
      </c>
      <c r="N64" s="365" t="s">
        <v>408</v>
      </c>
      <c r="O64" s="114" t="s">
        <v>485</v>
      </c>
      <c r="P64" s="98">
        <v>0</v>
      </c>
      <c r="Q64" s="98">
        <v>1</v>
      </c>
      <c r="R64" s="397" t="s">
        <v>434</v>
      </c>
      <c r="S64" s="410" t="s">
        <v>435</v>
      </c>
      <c r="T64" s="286">
        <f>57760358+32850000</f>
        <v>90610358</v>
      </c>
      <c r="U64" s="403" t="s">
        <v>142</v>
      </c>
    </row>
    <row r="65" spans="1:21" s="75" customFormat="1" ht="34.5" customHeight="1">
      <c r="A65" s="446"/>
      <c r="B65" s="429"/>
      <c r="C65" s="429"/>
      <c r="D65" s="353"/>
      <c r="E65" s="351"/>
      <c r="F65" s="351"/>
      <c r="G65" s="351"/>
      <c r="H65" s="351"/>
      <c r="I65" s="351"/>
      <c r="J65" s="351"/>
      <c r="K65" s="339"/>
      <c r="L65" s="370"/>
      <c r="M65" s="365"/>
      <c r="N65" s="365"/>
      <c r="O65" s="114" t="s">
        <v>271</v>
      </c>
      <c r="P65" s="101">
        <v>1</v>
      </c>
      <c r="Q65" s="98">
        <v>4</v>
      </c>
      <c r="R65" s="398"/>
      <c r="S65" s="398"/>
      <c r="T65" s="287"/>
      <c r="U65" s="404"/>
    </row>
    <row r="66" spans="1:21" s="75" customFormat="1" ht="34.5" customHeight="1">
      <c r="A66" s="454"/>
      <c r="B66" s="428"/>
      <c r="C66" s="428"/>
      <c r="D66" s="344"/>
      <c r="E66" s="352"/>
      <c r="F66" s="352"/>
      <c r="G66" s="352"/>
      <c r="H66" s="352"/>
      <c r="I66" s="352"/>
      <c r="J66" s="352"/>
      <c r="K66" s="340"/>
      <c r="L66" s="370"/>
      <c r="M66" s="365"/>
      <c r="N66" s="365"/>
      <c r="O66" s="114" t="s">
        <v>201</v>
      </c>
      <c r="P66" s="98">
        <v>0</v>
      </c>
      <c r="Q66" s="98">
        <v>1</v>
      </c>
      <c r="R66" s="398"/>
      <c r="S66" s="398"/>
      <c r="T66" s="287"/>
      <c r="U66" s="404"/>
    </row>
    <row r="67" spans="1:21" s="75" customFormat="1" ht="76.5">
      <c r="A67" s="132" t="s">
        <v>202</v>
      </c>
      <c r="B67" s="70" t="s">
        <v>45</v>
      </c>
      <c r="C67" s="68" t="s">
        <v>104</v>
      </c>
      <c r="D67" s="118" t="s">
        <v>218</v>
      </c>
      <c r="E67" s="101" t="s">
        <v>56</v>
      </c>
      <c r="F67" s="102">
        <v>0.1</v>
      </c>
      <c r="G67" s="100" t="s">
        <v>117</v>
      </c>
      <c r="H67" s="100" t="s">
        <v>118</v>
      </c>
      <c r="I67" s="100" t="s">
        <v>219</v>
      </c>
      <c r="J67" s="101">
        <v>0</v>
      </c>
      <c r="K67" s="134">
        <v>1</v>
      </c>
      <c r="L67" s="370"/>
      <c r="M67" s="365"/>
      <c r="N67" s="365"/>
      <c r="O67" s="114" t="s">
        <v>486</v>
      </c>
      <c r="P67" s="101">
        <v>0</v>
      </c>
      <c r="Q67" s="98">
        <v>1</v>
      </c>
      <c r="R67" s="398"/>
      <c r="S67" s="398"/>
      <c r="T67" s="287"/>
      <c r="U67" s="404"/>
    </row>
    <row r="68" spans="1:21" s="75" customFormat="1" ht="38.25">
      <c r="A68" s="132" t="s">
        <v>202</v>
      </c>
      <c r="B68" s="427" t="s">
        <v>41</v>
      </c>
      <c r="C68" s="436" t="s">
        <v>42</v>
      </c>
      <c r="D68" s="350" t="s">
        <v>64</v>
      </c>
      <c r="E68" s="350" t="s">
        <v>56</v>
      </c>
      <c r="F68" s="350">
        <v>4000</v>
      </c>
      <c r="G68" s="350" t="s">
        <v>65</v>
      </c>
      <c r="H68" s="350" t="s">
        <v>66</v>
      </c>
      <c r="I68" s="350" t="s">
        <v>220</v>
      </c>
      <c r="J68" s="350">
        <v>2</v>
      </c>
      <c r="K68" s="338">
        <v>2</v>
      </c>
      <c r="L68" s="370"/>
      <c r="M68" s="365"/>
      <c r="N68" s="365"/>
      <c r="O68" s="114" t="s">
        <v>487</v>
      </c>
      <c r="P68" s="101">
        <v>0</v>
      </c>
      <c r="Q68" s="98">
        <v>1</v>
      </c>
      <c r="R68" s="398"/>
      <c r="S68" s="398"/>
      <c r="T68" s="287"/>
      <c r="U68" s="404"/>
    </row>
    <row r="69" spans="1:21" s="75" customFormat="1" ht="34.5" customHeight="1">
      <c r="A69" s="132"/>
      <c r="B69" s="429"/>
      <c r="C69" s="437"/>
      <c r="D69" s="351"/>
      <c r="E69" s="351"/>
      <c r="F69" s="351"/>
      <c r="G69" s="351"/>
      <c r="H69" s="351"/>
      <c r="I69" s="351"/>
      <c r="J69" s="351"/>
      <c r="K69" s="339"/>
      <c r="L69" s="370"/>
      <c r="M69" s="365"/>
      <c r="N69" s="365"/>
      <c r="O69" s="114"/>
      <c r="P69" s="101">
        <v>0</v>
      </c>
      <c r="Q69" s="98">
        <v>1</v>
      </c>
      <c r="R69" s="398"/>
      <c r="S69" s="398"/>
      <c r="T69" s="287"/>
      <c r="U69" s="404"/>
    </row>
    <row r="70" spans="1:21" s="75" customFormat="1" ht="34.5" customHeight="1">
      <c r="A70" s="132"/>
      <c r="B70" s="429"/>
      <c r="C70" s="437"/>
      <c r="D70" s="351"/>
      <c r="E70" s="351"/>
      <c r="F70" s="351"/>
      <c r="G70" s="351"/>
      <c r="H70" s="351"/>
      <c r="I70" s="351"/>
      <c r="J70" s="351"/>
      <c r="K70" s="339"/>
      <c r="L70" s="370"/>
      <c r="M70" s="365"/>
      <c r="N70" s="365"/>
      <c r="O70" s="114" t="s">
        <v>488</v>
      </c>
      <c r="P70" s="101">
        <v>1</v>
      </c>
      <c r="Q70" s="98">
        <v>1</v>
      </c>
      <c r="R70" s="398"/>
      <c r="S70" s="398"/>
      <c r="T70" s="287"/>
      <c r="U70" s="404"/>
    </row>
    <row r="71" spans="1:21" s="75" customFormat="1" ht="34.5" customHeight="1">
      <c r="A71" s="480" t="s">
        <v>202</v>
      </c>
      <c r="B71" s="481" t="s">
        <v>45</v>
      </c>
      <c r="C71" s="481" t="s">
        <v>42</v>
      </c>
      <c r="D71" s="365" t="s">
        <v>55</v>
      </c>
      <c r="E71" s="346" t="s">
        <v>56</v>
      </c>
      <c r="F71" s="346">
        <v>4000</v>
      </c>
      <c r="G71" s="346" t="s">
        <v>57</v>
      </c>
      <c r="H71" s="346" t="s">
        <v>221</v>
      </c>
      <c r="I71" s="346" t="s">
        <v>58</v>
      </c>
      <c r="J71" s="350">
        <v>900</v>
      </c>
      <c r="K71" s="338">
        <v>2000</v>
      </c>
      <c r="L71" s="370"/>
      <c r="M71" s="365"/>
      <c r="N71" s="365"/>
      <c r="O71" s="114" t="s">
        <v>489</v>
      </c>
      <c r="P71" s="101">
        <v>0</v>
      </c>
      <c r="Q71" s="98">
        <v>1</v>
      </c>
      <c r="R71" s="398"/>
      <c r="S71" s="398"/>
      <c r="T71" s="287"/>
      <c r="U71" s="404" t="s">
        <v>142</v>
      </c>
    </row>
    <row r="72" spans="1:21" s="75" customFormat="1" ht="34.5" customHeight="1">
      <c r="A72" s="480"/>
      <c r="B72" s="481"/>
      <c r="C72" s="481"/>
      <c r="D72" s="365"/>
      <c r="E72" s="346"/>
      <c r="F72" s="346"/>
      <c r="G72" s="346"/>
      <c r="H72" s="346"/>
      <c r="I72" s="346"/>
      <c r="J72" s="351"/>
      <c r="K72" s="339"/>
      <c r="L72" s="370"/>
      <c r="M72" s="365"/>
      <c r="N72" s="365"/>
      <c r="O72" s="114" t="s">
        <v>490</v>
      </c>
      <c r="P72" s="98">
        <v>0</v>
      </c>
      <c r="Q72" s="98">
        <v>2</v>
      </c>
      <c r="R72" s="398"/>
      <c r="S72" s="398"/>
      <c r="T72" s="287"/>
      <c r="U72" s="404" t="s">
        <v>142</v>
      </c>
    </row>
    <row r="73" spans="1:21" s="75" customFormat="1" ht="34.5" customHeight="1">
      <c r="A73" s="480"/>
      <c r="B73" s="481"/>
      <c r="C73" s="481"/>
      <c r="D73" s="365"/>
      <c r="E73" s="346"/>
      <c r="F73" s="346"/>
      <c r="G73" s="346"/>
      <c r="H73" s="346"/>
      <c r="I73" s="346"/>
      <c r="J73" s="351"/>
      <c r="K73" s="339"/>
      <c r="L73" s="370"/>
      <c r="M73" s="365"/>
      <c r="N73" s="365"/>
      <c r="O73" s="114" t="s">
        <v>343</v>
      </c>
      <c r="P73" s="101">
        <v>0</v>
      </c>
      <c r="Q73" s="98">
        <v>20</v>
      </c>
      <c r="R73" s="398"/>
      <c r="S73" s="398"/>
      <c r="T73" s="287"/>
      <c r="U73" s="404" t="s">
        <v>142</v>
      </c>
    </row>
    <row r="74" spans="1:21" s="75" customFormat="1" ht="34.5" customHeight="1">
      <c r="A74" s="480"/>
      <c r="B74" s="481"/>
      <c r="C74" s="481"/>
      <c r="D74" s="365"/>
      <c r="E74" s="346"/>
      <c r="F74" s="346"/>
      <c r="G74" s="346"/>
      <c r="H74" s="346"/>
      <c r="I74" s="346"/>
      <c r="J74" s="351"/>
      <c r="K74" s="339"/>
      <c r="L74" s="370"/>
      <c r="M74" s="365"/>
      <c r="N74" s="365"/>
      <c r="O74" s="114" t="s">
        <v>491</v>
      </c>
      <c r="P74" s="101">
        <v>1</v>
      </c>
      <c r="Q74" s="98">
        <v>2</v>
      </c>
      <c r="R74" s="398"/>
      <c r="S74" s="398"/>
      <c r="T74" s="287"/>
      <c r="U74" s="404" t="s">
        <v>142</v>
      </c>
    </row>
    <row r="75" spans="1:21" s="75" customFormat="1" ht="34.5" customHeight="1">
      <c r="A75" s="480"/>
      <c r="B75" s="481"/>
      <c r="C75" s="481"/>
      <c r="D75" s="365"/>
      <c r="E75" s="346"/>
      <c r="F75" s="346"/>
      <c r="G75" s="346"/>
      <c r="H75" s="346"/>
      <c r="I75" s="346"/>
      <c r="J75" s="351"/>
      <c r="K75" s="339"/>
      <c r="L75" s="370"/>
      <c r="M75" s="365"/>
      <c r="N75" s="365"/>
      <c r="O75" s="114" t="s">
        <v>492</v>
      </c>
      <c r="P75" s="101">
        <v>0</v>
      </c>
      <c r="Q75" s="98">
        <v>1</v>
      </c>
      <c r="R75" s="398"/>
      <c r="S75" s="398"/>
      <c r="T75" s="287"/>
      <c r="U75" s="404" t="s">
        <v>142</v>
      </c>
    </row>
    <row r="76" spans="1:21" s="75" customFormat="1" ht="34.5" customHeight="1">
      <c r="A76" s="480"/>
      <c r="B76" s="481"/>
      <c r="C76" s="481"/>
      <c r="D76" s="365"/>
      <c r="E76" s="346"/>
      <c r="F76" s="346"/>
      <c r="G76" s="346"/>
      <c r="H76" s="346"/>
      <c r="I76" s="346"/>
      <c r="J76" s="351"/>
      <c r="K76" s="339"/>
      <c r="L76" s="370"/>
      <c r="M76" s="365"/>
      <c r="N76" s="365"/>
      <c r="O76" s="114" t="s">
        <v>340</v>
      </c>
      <c r="P76" s="101">
        <v>0</v>
      </c>
      <c r="Q76" s="98">
        <v>2</v>
      </c>
      <c r="R76" s="398"/>
      <c r="S76" s="398"/>
      <c r="T76" s="287"/>
      <c r="U76" s="404" t="s">
        <v>142</v>
      </c>
    </row>
    <row r="77" spans="1:21" s="75" customFormat="1" ht="34.5" customHeight="1">
      <c r="A77" s="480"/>
      <c r="B77" s="481"/>
      <c r="C77" s="481"/>
      <c r="D77" s="365"/>
      <c r="E77" s="346"/>
      <c r="F77" s="346"/>
      <c r="G77" s="346"/>
      <c r="H77" s="346"/>
      <c r="I77" s="346"/>
      <c r="J77" s="351"/>
      <c r="K77" s="339"/>
      <c r="L77" s="370"/>
      <c r="M77" s="365"/>
      <c r="N77" s="365"/>
      <c r="O77" s="114" t="s">
        <v>493</v>
      </c>
      <c r="P77" s="101">
        <v>1</v>
      </c>
      <c r="Q77" s="98">
        <v>7</v>
      </c>
      <c r="R77" s="398"/>
      <c r="S77" s="398"/>
      <c r="T77" s="287"/>
      <c r="U77" s="404"/>
    </row>
    <row r="78" spans="1:21" s="75" customFormat="1" ht="34.5" customHeight="1">
      <c r="A78" s="480"/>
      <c r="B78" s="481"/>
      <c r="C78" s="481"/>
      <c r="D78" s="365"/>
      <c r="E78" s="346"/>
      <c r="F78" s="346"/>
      <c r="G78" s="346"/>
      <c r="H78" s="346"/>
      <c r="I78" s="346"/>
      <c r="J78" s="351"/>
      <c r="K78" s="339"/>
      <c r="L78" s="370"/>
      <c r="M78" s="365"/>
      <c r="N78" s="365"/>
      <c r="O78" s="114" t="s">
        <v>347</v>
      </c>
      <c r="P78" s="101">
        <v>0</v>
      </c>
      <c r="Q78" s="98">
        <v>10</v>
      </c>
      <c r="R78" s="398"/>
      <c r="S78" s="398"/>
      <c r="T78" s="287"/>
      <c r="U78" s="404"/>
    </row>
    <row r="79" spans="1:21" s="75" customFormat="1" ht="34.5" customHeight="1">
      <c r="A79" s="480"/>
      <c r="B79" s="481"/>
      <c r="C79" s="481"/>
      <c r="D79" s="365"/>
      <c r="E79" s="346"/>
      <c r="F79" s="346"/>
      <c r="G79" s="346"/>
      <c r="H79" s="346"/>
      <c r="I79" s="346"/>
      <c r="J79" s="351"/>
      <c r="K79" s="339"/>
      <c r="L79" s="370"/>
      <c r="M79" s="365"/>
      <c r="N79" s="365"/>
      <c r="O79" s="114" t="s">
        <v>348</v>
      </c>
      <c r="P79" s="101">
        <v>0</v>
      </c>
      <c r="Q79" s="98">
        <v>10</v>
      </c>
      <c r="R79" s="398"/>
      <c r="S79" s="398"/>
      <c r="T79" s="287"/>
      <c r="U79" s="404"/>
    </row>
    <row r="80" spans="1:21" s="75" customFormat="1" ht="34.5" customHeight="1">
      <c r="A80" s="480"/>
      <c r="B80" s="481"/>
      <c r="C80" s="481"/>
      <c r="D80" s="365"/>
      <c r="E80" s="346"/>
      <c r="F80" s="346"/>
      <c r="G80" s="346"/>
      <c r="H80" s="346"/>
      <c r="I80" s="346"/>
      <c r="J80" s="351"/>
      <c r="K80" s="339"/>
      <c r="L80" s="370"/>
      <c r="M80" s="365"/>
      <c r="N80" s="365"/>
      <c r="O80" s="114" t="s">
        <v>494</v>
      </c>
      <c r="P80" s="101">
        <v>0</v>
      </c>
      <c r="Q80" s="98">
        <v>1</v>
      </c>
      <c r="R80" s="398"/>
      <c r="S80" s="398"/>
      <c r="T80" s="287"/>
      <c r="U80" s="404"/>
    </row>
    <row r="81" spans="1:21" s="75" customFormat="1" ht="34.5" customHeight="1">
      <c r="A81" s="480"/>
      <c r="B81" s="481"/>
      <c r="C81" s="481"/>
      <c r="D81" s="365"/>
      <c r="E81" s="346"/>
      <c r="F81" s="346"/>
      <c r="G81" s="346"/>
      <c r="H81" s="346"/>
      <c r="I81" s="346"/>
      <c r="J81" s="351"/>
      <c r="K81" s="339"/>
      <c r="L81" s="370"/>
      <c r="M81" s="365"/>
      <c r="N81" s="365"/>
      <c r="O81" s="114" t="s">
        <v>285</v>
      </c>
      <c r="P81" s="101">
        <v>0</v>
      </c>
      <c r="Q81" s="98">
        <v>2</v>
      </c>
      <c r="R81" s="398"/>
      <c r="S81" s="398"/>
      <c r="T81" s="287"/>
      <c r="U81" s="404"/>
    </row>
    <row r="82" spans="1:21" s="75" customFormat="1" ht="34.5" customHeight="1">
      <c r="A82" s="480"/>
      <c r="B82" s="481"/>
      <c r="C82" s="481"/>
      <c r="D82" s="365"/>
      <c r="E82" s="346"/>
      <c r="F82" s="346"/>
      <c r="G82" s="346"/>
      <c r="H82" s="346"/>
      <c r="I82" s="346"/>
      <c r="J82" s="351"/>
      <c r="K82" s="339"/>
      <c r="L82" s="370"/>
      <c r="M82" s="365"/>
      <c r="N82" s="365"/>
      <c r="O82" s="114" t="s">
        <v>301</v>
      </c>
      <c r="P82" s="101">
        <v>0</v>
      </c>
      <c r="Q82" s="98">
        <v>1</v>
      </c>
      <c r="R82" s="399"/>
      <c r="S82" s="399"/>
      <c r="T82" s="288"/>
      <c r="U82" s="405"/>
    </row>
    <row r="83" spans="1:21" s="75" customFormat="1" ht="38.25" customHeight="1">
      <c r="A83" s="480" t="s">
        <v>202</v>
      </c>
      <c r="B83" s="481" t="s">
        <v>45</v>
      </c>
      <c r="C83" s="482" t="s">
        <v>42</v>
      </c>
      <c r="D83" s="346" t="s">
        <v>55</v>
      </c>
      <c r="E83" s="346" t="s">
        <v>56</v>
      </c>
      <c r="F83" s="346">
        <v>4000</v>
      </c>
      <c r="G83" s="346" t="s">
        <v>57</v>
      </c>
      <c r="H83" s="346" t="s">
        <v>61</v>
      </c>
      <c r="I83" s="346" t="s">
        <v>62</v>
      </c>
      <c r="J83" s="350" t="s">
        <v>63</v>
      </c>
      <c r="K83" s="338">
        <v>1000</v>
      </c>
      <c r="L83" s="370">
        <v>2020630010130</v>
      </c>
      <c r="M83" s="365" t="s">
        <v>192</v>
      </c>
      <c r="N83" s="365" t="s">
        <v>409</v>
      </c>
      <c r="O83" s="114" t="s">
        <v>350</v>
      </c>
      <c r="P83" s="101">
        <v>0</v>
      </c>
      <c r="Q83" s="98">
        <v>1</v>
      </c>
      <c r="R83" s="397" t="s">
        <v>436</v>
      </c>
      <c r="S83" s="410" t="s">
        <v>430</v>
      </c>
      <c r="T83" s="286">
        <v>36907737</v>
      </c>
      <c r="U83" s="403" t="s">
        <v>142</v>
      </c>
    </row>
    <row r="84" spans="1:21" s="75" customFormat="1" ht="34.5" customHeight="1">
      <c r="A84" s="480"/>
      <c r="B84" s="481"/>
      <c r="C84" s="482"/>
      <c r="D84" s="346"/>
      <c r="E84" s="346"/>
      <c r="F84" s="346"/>
      <c r="G84" s="346"/>
      <c r="H84" s="346"/>
      <c r="I84" s="346"/>
      <c r="J84" s="351"/>
      <c r="K84" s="339"/>
      <c r="L84" s="370"/>
      <c r="M84" s="365"/>
      <c r="N84" s="365"/>
      <c r="O84" s="114" t="s">
        <v>351</v>
      </c>
      <c r="P84" s="101">
        <v>1</v>
      </c>
      <c r="Q84" s="98">
        <v>1</v>
      </c>
      <c r="R84" s="398"/>
      <c r="S84" s="398"/>
      <c r="T84" s="287"/>
      <c r="U84" s="404" t="s">
        <v>142</v>
      </c>
    </row>
    <row r="85" spans="1:21" s="75" customFormat="1" ht="34.5" customHeight="1">
      <c r="A85" s="480"/>
      <c r="B85" s="481"/>
      <c r="C85" s="482"/>
      <c r="D85" s="346"/>
      <c r="E85" s="346"/>
      <c r="F85" s="346"/>
      <c r="G85" s="346"/>
      <c r="H85" s="346"/>
      <c r="I85" s="346"/>
      <c r="J85" s="351"/>
      <c r="K85" s="339"/>
      <c r="L85" s="370"/>
      <c r="M85" s="365"/>
      <c r="N85" s="365"/>
      <c r="O85" s="114" t="s">
        <v>460</v>
      </c>
      <c r="P85" s="101">
        <v>1</v>
      </c>
      <c r="Q85" s="98">
        <v>1</v>
      </c>
      <c r="R85" s="398"/>
      <c r="S85" s="398"/>
      <c r="T85" s="287"/>
      <c r="U85" s="404" t="s">
        <v>142</v>
      </c>
    </row>
    <row r="86" spans="1:21" s="75" customFormat="1" ht="34.5" customHeight="1">
      <c r="A86" s="480"/>
      <c r="B86" s="481"/>
      <c r="C86" s="482"/>
      <c r="D86" s="346"/>
      <c r="E86" s="346"/>
      <c r="F86" s="346"/>
      <c r="G86" s="346"/>
      <c r="H86" s="346"/>
      <c r="I86" s="346"/>
      <c r="J86" s="351"/>
      <c r="K86" s="339"/>
      <c r="L86" s="370"/>
      <c r="M86" s="365"/>
      <c r="N86" s="365"/>
      <c r="O86" s="114" t="s">
        <v>495</v>
      </c>
      <c r="P86" s="101">
        <v>1</v>
      </c>
      <c r="Q86" s="98">
        <v>2</v>
      </c>
      <c r="R86" s="398"/>
      <c r="S86" s="398"/>
      <c r="T86" s="287"/>
      <c r="U86" s="404" t="s">
        <v>142</v>
      </c>
    </row>
    <row r="87" spans="1:21" s="75" customFormat="1" ht="34.5" customHeight="1">
      <c r="A87" s="480"/>
      <c r="B87" s="481"/>
      <c r="C87" s="482"/>
      <c r="D87" s="346"/>
      <c r="E87" s="346"/>
      <c r="F87" s="346"/>
      <c r="G87" s="346"/>
      <c r="H87" s="346"/>
      <c r="I87" s="346"/>
      <c r="J87" s="351"/>
      <c r="K87" s="339"/>
      <c r="L87" s="370"/>
      <c r="M87" s="365"/>
      <c r="N87" s="365"/>
      <c r="O87" s="114" t="s">
        <v>353</v>
      </c>
      <c r="P87" s="101">
        <v>1</v>
      </c>
      <c r="Q87" s="98">
        <v>1</v>
      </c>
      <c r="R87" s="398"/>
      <c r="S87" s="398"/>
      <c r="T87" s="287"/>
      <c r="U87" s="404"/>
    </row>
    <row r="88" spans="1:21" s="75" customFormat="1" ht="34.5" customHeight="1">
      <c r="A88" s="480"/>
      <c r="B88" s="481"/>
      <c r="C88" s="482"/>
      <c r="D88" s="346"/>
      <c r="E88" s="346"/>
      <c r="F88" s="346"/>
      <c r="G88" s="346"/>
      <c r="H88" s="346"/>
      <c r="I88" s="346"/>
      <c r="J88" s="351"/>
      <c r="K88" s="339"/>
      <c r="L88" s="370"/>
      <c r="M88" s="365"/>
      <c r="N88" s="365"/>
      <c r="O88" s="114" t="s">
        <v>496</v>
      </c>
      <c r="P88" s="101">
        <v>1</v>
      </c>
      <c r="Q88" s="98">
        <v>1</v>
      </c>
      <c r="R88" s="398"/>
      <c r="S88" s="398"/>
      <c r="T88" s="287"/>
      <c r="U88" s="404" t="s">
        <v>142</v>
      </c>
    </row>
    <row r="89" spans="1:21" s="75" customFormat="1" ht="34.5" customHeight="1">
      <c r="A89" s="480"/>
      <c r="B89" s="481"/>
      <c r="C89" s="482"/>
      <c r="D89" s="346"/>
      <c r="E89" s="346"/>
      <c r="F89" s="346"/>
      <c r="G89" s="346"/>
      <c r="H89" s="346"/>
      <c r="I89" s="346"/>
      <c r="J89" s="351"/>
      <c r="K89" s="339"/>
      <c r="L89" s="370"/>
      <c r="M89" s="365"/>
      <c r="N89" s="365"/>
      <c r="O89" s="114" t="s">
        <v>355</v>
      </c>
      <c r="P89" s="101">
        <v>1</v>
      </c>
      <c r="Q89" s="98">
        <v>1</v>
      </c>
      <c r="R89" s="398"/>
      <c r="S89" s="398"/>
      <c r="T89" s="287"/>
      <c r="U89" s="404" t="s">
        <v>142</v>
      </c>
    </row>
    <row r="90" spans="1:21" s="75" customFormat="1" ht="34.5" customHeight="1">
      <c r="A90" s="480"/>
      <c r="B90" s="481"/>
      <c r="C90" s="482"/>
      <c r="D90" s="346"/>
      <c r="E90" s="346"/>
      <c r="F90" s="346"/>
      <c r="G90" s="346"/>
      <c r="H90" s="346"/>
      <c r="I90" s="346"/>
      <c r="J90" s="351"/>
      <c r="K90" s="339"/>
      <c r="L90" s="370"/>
      <c r="M90" s="365"/>
      <c r="N90" s="365"/>
      <c r="O90" s="114" t="s">
        <v>461</v>
      </c>
      <c r="P90" s="101">
        <v>1</v>
      </c>
      <c r="Q90" s="98">
        <v>1</v>
      </c>
      <c r="R90" s="398"/>
      <c r="S90" s="398"/>
      <c r="T90" s="287"/>
      <c r="U90" s="404" t="s">
        <v>142</v>
      </c>
    </row>
    <row r="91" spans="1:21" s="75" customFormat="1" ht="34.5" customHeight="1">
      <c r="A91" s="480"/>
      <c r="B91" s="481"/>
      <c r="C91" s="482"/>
      <c r="D91" s="346"/>
      <c r="E91" s="346"/>
      <c r="F91" s="346"/>
      <c r="G91" s="346"/>
      <c r="H91" s="346"/>
      <c r="I91" s="346"/>
      <c r="J91" s="352"/>
      <c r="K91" s="340"/>
      <c r="L91" s="370"/>
      <c r="M91" s="365"/>
      <c r="N91" s="365"/>
      <c r="O91" s="114" t="s">
        <v>497</v>
      </c>
      <c r="P91" s="101">
        <v>0</v>
      </c>
      <c r="Q91" s="98">
        <v>2</v>
      </c>
      <c r="R91" s="398"/>
      <c r="S91" s="398"/>
      <c r="T91" s="287"/>
      <c r="U91" s="404" t="s">
        <v>142</v>
      </c>
    </row>
    <row r="92" spans="1:21" s="75" customFormat="1" ht="89.25">
      <c r="A92" s="132" t="s">
        <v>202</v>
      </c>
      <c r="B92" s="70" t="s">
        <v>45</v>
      </c>
      <c r="C92" s="68" t="s">
        <v>104</v>
      </c>
      <c r="D92" s="118" t="s">
        <v>218</v>
      </c>
      <c r="E92" s="101" t="s">
        <v>56</v>
      </c>
      <c r="F92" s="102">
        <v>0.1</v>
      </c>
      <c r="G92" s="100" t="s">
        <v>119</v>
      </c>
      <c r="H92" s="100" t="s">
        <v>120</v>
      </c>
      <c r="I92" s="100" t="s">
        <v>222</v>
      </c>
      <c r="J92" s="101">
        <v>0</v>
      </c>
      <c r="K92" s="134">
        <v>1</v>
      </c>
      <c r="L92" s="370"/>
      <c r="M92" s="365"/>
      <c r="N92" s="365"/>
      <c r="O92" s="114" t="s">
        <v>498</v>
      </c>
      <c r="P92" s="101">
        <v>0</v>
      </c>
      <c r="Q92" s="98">
        <v>1</v>
      </c>
      <c r="R92" s="398"/>
      <c r="S92" s="398"/>
      <c r="T92" s="287"/>
      <c r="U92" s="404" t="s">
        <v>142</v>
      </c>
    </row>
    <row r="93" spans="1:21" s="75" customFormat="1" ht="51" customHeight="1">
      <c r="A93" s="480" t="s">
        <v>202</v>
      </c>
      <c r="B93" s="482" t="s">
        <v>41</v>
      </c>
      <c r="C93" s="482" t="s">
        <v>42</v>
      </c>
      <c r="D93" s="346" t="s">
        <v>64</v>
      </c>
      <c r="E93" s="346" t="s">
        <v>56</v>
      </c>
      <c r="F93" s="346">
        <v>4000</v>
      </c>
      <c r="G93" s="346" t="s">
        <v>65</v>
      </c>
      <c r="H93" s="346" t="s">
        <v>66</v>
      </c>
      <c r="I93" s="346" t="s">
        <v>220</v>
      </c>
      <c r="J93" s="350">
        <v>2</v>
      </c>
      <c r="K93" s="338">
        <v>2</v>
      </c>
      <c r="L93" s="370"/>
      <c r="M93" s="365"/>
      <c r="N93" s="365"/>
      <c r="O93" s="114" t="s">
        <v>274</v>
      </c>
      <c r="P93" s="101">
        <v>1</v>
      </c>
      <c r="Q93" s="98">
        <v>2</v>
      </c>
      <c r="R93" s="398"/>
      <c r="S93" s="398"/>
      <c r="T93" s="287"/>
      <c r="U93" s="404" t="s">
        <v>142</v>
      </c>
    </row>
    <row r="94" spans="1:21" s="75" customFormat="1" ht="34.5" customHeight="1">
      <c r="A94" s="480"/>
      <c r="B94" s="482"/>
      <c r="C94" s="482"/>
      <c r="D94" s="346"/>
      <c r="E94" s="346"/>
      <c r="F94" s="346"/>
      <c r="G94" s="346"/>
      <c r="H94" s="346"/>
      <c r="I94" s="346"/>
      <c r="J94" s="351"/>
      <c r="K94" s="339"/>
      <c r="L94" s="370"/>
      <c r="M94" s="365"/>
      <c r="N94" s="365"/>
      <c r="O94" s="114" t="s">
        <v>499</v>
      </c>
      <c r="P94" s="101">
        <v>0</v>
      </c>
      <c r="Q94" s="98">
        <v>1</v>
      </c>
      <c r="R94" s="398"/>
      <c r="S94" s="398"/>
      <c r="T94" s="287"/>
      <c r="U94" s="404"/>
    </row>
    <row r="95" spans="1:21" s="75" customFormat="1" ht="34.5" customHeight="1">
      <c r="A95" s="480"/>
      <c r="B95" s="482"/>
      <c r="C95" s="482"/>
      <c r="D95" s="346"/>
      <c r="E95" s="346"/>
      <c r="F95" s="346"/>
      <c r="G95" s="346"/>
      <c r="H95" s="346"/>
      <c r="I95" s="346"/>
      <c r="J95" s="352"/>
      <c r="K95" s="340"/>
      <c r="L95" s="370"/>
      <c r="M95" s="365"/>
      <c r="N95" s="365"/>
      <c r="O95" s="114" t="s">
        <v>359</v>
      </c>
      <c r="P95" s="101">
        <v>0</v>
      </c>
      <c r="Q95" s="98">
        <v>1</v>
      </c>
      <c r="R95" s="399"/>
      <c r="S95" s="399"/>
      <c r="T95" s="288"/>
      <c r="U95" s="405"/>
    </row>
    <row r="96" spans="1:21" s="75" customFormat="1" ht="34.5" customHeight="1">
      <c r="A96" s="458" t="s">
        <v>126</v>
      </c>
      <c r="B96" s="462" t="s">
        <v>127</v>
      </c>
      <c r="C96" s="462" t="s">
        <v>128</v>
      </c>
      <c r="D96" s="486" t="s">
        <v>77</v>
      </c>
      <c r="E96" s="486" t="s">
        <v>56</v>
      </c>
      <c r="F96" s="486">
        <v>0.2</v>
      </c>
      <c r="G96" s="486" t="s">
        <v>129</v>
      </c>
      <c r="H96" s="486" t="s">
        <v>130</v>
      </c>
      <c r="I96" s="486" t="s">
        <v>131</v>
      </c>
      <c r="J96" s="486">
        <v>9416</v>
      </c>
      <c r="K96" s="483">
        <v>9416</v>
      </c>
      <c r="L96" s="341">
        <v>2020630010120</v>
      </c>
      <c r="M96" s="343" t="s">
        <v>193</v>
      </c>
      <c r="N96" s="343" t="s">
        <v>410</v>
      </c>
      <c r="O96" s="114" t="s">
        <v>367</v>
      </c>
      <c r="P96" s="119">
        <v>6</v>
      </c>
      <c r="Q96" s="119">
        <v>3</v>
      </c>
      <c r="R96" s="406" t="s">
        <v>437</v>
      </c>
      <c r="S96" s="409" t="s">
        <v>418</v>
      </c>
      <c r="T96" s="296">
        <v>134450000</v>
      </c>
      <c r="U96" s="394" t="s">
        <v>142</v>
      </c>
    </row>
    <row r="97" spans="1:21" s="75" customFormat="1" ht="34.5" customHeight="1">
      <c r="A97" s="459"/>
      <c r="B97" s="463"/>
      <c r="C97" s="463"/>
      <c r="D97" s="487"/>
      <c r="E97" s="487"/>
      <c r="F97" s="487"/>
      <c r="G97" s="487"/>
      <c r="H97" s="487"/>
      <c r="I97" s="487"/>
      <c r="J97" s="487"/>
      <c r="K97" s="484"/>
      <c r="L97" s="363"/>
      <c r="M97" s="353"/>
      <c r="N97" s="353"/>
      <c r="O97" s="114" t="s">
        <v>368</v>
      </c>
      <c r="P97" s="119">
        <v>100</v>
      </c>
      <c r="Q97" s="119">
        <v>150</v>
      </c>
      <c r="R97" s="407"/>
      <c r="S97" s="407"/>
      <c r="T97" s="297"/>
      <c r="U97" s="395"/>
    </row>
    <row r="98" spans="1:21" s="75" customFormat="1" ht="41.25" customHeight="1">
      <c r="A98" s="459"/>
      <c r="B98" s="463"/>
      <c r="C98" s="463"/>
      <c r="D98" s="487"/>
      <c r="E98" s="487"/>
      <c r="F98" s="487"/>
      <c r="G98" s="487"/>
      <c r="H98" s="487"/>
      <c r="I98" s="487"/>
      <c r="J98" s="487"/>
      <c r="K98" s="484"/>
      <c r="L98" s="363"/>
      <c r="M98" s="353"/>
      <c r="N98" s="353"/>
      <c r="O98" s="114" t="s">
        <v>369</v>
      </c>
      <c r="P98" s="119">
        <v>8</v>
      </c>
      <c r="Q98" s="119">
        <v>3</v>
      </c>
      <c r="R98" s="407"/>
      <c r="S98" s="407"/>
      <c r="T98" s="297"/>
      <c r="U98" s="395"/>
    </row>
    <row r="99" spans="1:21" s="75" customFormat="1" ht="34.5" customHeight="1">
      <c r="A99" s="460"/>
      <c r="B99" s="464"/>
      <c r="C99" s="464"/>
      <c r="D99" s="488"/>
      <c r="E99" s="488"/>
      <c r="F99" s="488"/>
      <c r="G99" s="488"/>
      <c r="H99" s="488"/>
      <c r="I99" s="488"/>
      <c r="J99" s="488"/>
      <c r="K99" s="485"/>
      <c r="L99" s="363"/>
      <c r="M99" s="353"/>
      <c r="N99" s="353"/>
      <c r="O99" s="114" t="s">
        <v>360</v>
      </c>
      <c r="P99" s="119">
        <v>0</v>
      </c>
      <c r="Q99" s="119">
        <v>1</v>
      </c>
      <c r="R99" s="407"/>
      <c r="S99" s="407"/>
      <c r="T99" s="297"/>
      <c r="U99" s="395"/>
    </row>
    <row r="100" spans="1:21" s="75" customFormat="1" ht="34.5" customHeight="1">
      <c r="A100" s="445" t="s">
        <v>202</v>
      </c>
      <c r="B100" s="436" t="s">
        <v>41</v>
      </c>
      <c r="C100" s="436" t="s">
        <v>42</v>
      </c>
      <c r="D100" s="350" t="s">
        <v>77</v>
      </c>
      <c r="E100" s="350" t="s">
        <v>56</v>
      </c>
      <c r="F100" s="350">
        <v>0.2</v>
      </c>
      <c r="G100" s="350" t="s">
        <v>223</v>
      </c>
      <c r="H100" s="350" t="s">
        <v>82</v>
      </c>
      <c r="I100" s="350" t="s">
        <v>83</v>
      </c>
      <c r="J100" s="350">
        <v>2</v>
      </c>
      <c r="K100" s="338">
        <v>4</v>
      </c>
      <c r="L100" s="363"/>
      <c r="M100" s="353"/>
      <c r="N100" s="353"/>
      <c r="O100" s="105" t="s">
        <v>361</v>
      </c>
      <c r="P100" s="112">
        <v>0</v>
      </c>
      <c r="Q100" s="112">
        <v>2</v>
      </c>
      <c r="R100" s="407"/>
      <c r="S100" s="407"/>
      <c r="T100" s="297"/>
      <c r="U100" s="395"/>
    </row>
    <row r="101" spans="1:21" s="75" customFormat="1" ht="34.5" customHeight="1">
      <c r="A101" s="446"/>
      <c r="B101" s="437"/>
      <c r="C101" s="437"/>
      <c r="D101" s="351"/>
      <c r="E101" s="351"/>
      <c r="F101" s="351"/>
      <c r="G101" s="351"/>
      <c r="H101" s="351"/>
      <c r="I101" s="351"/>
      <c r="J101" s="351"/>
      <c r="K101" s="339"/>
      <c r="L101" s="363"/>
      <c r="M101" s="353"/>
      <c r="N101" s="353"/>
      <c r="O101" s="105" t="s">
        <v>364</v>
      </c>
      <c r="P101" s="112">
        <v>1</v>
      </c>
      <c r="Q101" s="112">
        <v>4</v>
      </c>
      <c r="R101" s="407"/>
      <c r="S101" s="407"/>
      <c r="T101" s="297"/>
      <c r="U101" s="395"/>
    </row>
    <row r="102" spans="1:21" s="77" customFormat="1" ht="34.5" customHeight="1">
      <c r="A102" s="446"/>
      <c r="B102" s="437"/>
      <c r="C102" s="437"/>
      <c r="D102" s="351"/>
      <c r="E102" s="351"/>
      <c r="F102" s="351"/>
      <c r="G102" s="351"/>
      <c r="H102" s="351"/>
      <c r="I102" s="351"/>
      <c r="J102" s="351"/>
      <c r="K102" s="339"/>
      <c r="L102" s="363"/>
      <c r="M102" s="353"/>
      <c r="N102" s="353"/>
      <c r="O102" s="105" t="s">
        <v>371</v>
      </c>
      <c r="P102" s="112">
        <v>0</v>
      </c>
      <c r="Q102" s="112">
        <v>1</v>
      </c>
      <c r="R102" s="407"/>
      <c r="S102" s="407"/>
      <c r="T102" s="297"/>
      <c r="U102" s="395"/>
    </row>
    <row r="103" spans="1:21" s="75" customFormat="1" ht="34.5" customHeight="1">
      <c r="A103" s="446"/>
      <c r="B103" s="437"/>
      <c r="C103" s="437"/>
      <c r="D103" s="351"/>
      <c r="E103" s="351"/>
      <c r="F103" s="351"/>
      <c r="G103" s="351"/>
      <c r="H103" s="351"/>
      <c r="I103" s="351"/>
      <c r="J103" s="351"/>
      <c r="K103" s="339"/>
      <c r="L103" s="363"/>
      <c r="M103" s="353"/>
      <c r="N103" s="353"/>
      <c r="O103" s="105" t="s">
        <v>362</v>
      </c>
      <c r="P103" s="112">
        <v>1</v>
      </c>
      <c r="Q103" s="112">
        <v>2</v>
      </c>
      <c r="R103" s="407"/>
      <c r="S103" s="407"/>
      <c r="T103" s="297"/>
      <c r="U103" s="395"/>
    </row>
    <row r="104" spans="1:21" s="75" customFormat="1" ht="34.5" customHeight="1">
      <c r="A104" s="446"/>
      <c r="B104" s="437"/>
      <c r="C104" s="437"/>
      <c r="D104" s="351"/>
      <c r="E104" s="351"/>
      <c r="F104" s="351"/>
      <c r="G104" s="351"/>
      <c r="H104" s="351"/>
      <c r="I104" s="351"/>
      <c r="J104" s="351"/>
      <c r="K104" s="339"/>
      <c r="L104" s="363"/>
      <c r="M104" s="353"/>
      <c r="N104" s="353"/>
      <c r="O104" s="105" t="s">
        <v>500</v>
      </c>
      <c r="P104" s="115">
        <v>4</v>
      </c>
      <c r="Q104" s="112">
        <v>2</v>
      </c>
      <c r="R104" s="407"/>
      <c r="S104" s="407"/>
      <c r="T104" s="297"/>
      <c r="U104" s="395"/>
    </row>
    <row r="105" spans="1:21" s="75" customFormat="1" ht="34.5" customHeight="1">
      <c r="A105" s="445" t="s">
        <v>202</v>
      </c>
      <c r="B105" s="427" t="s">
        <v>45</v>
      </c>
      <c r="C105" s="427" t="s">
        <v>42</v>
      </c>
      <c r="D105" s="354" t="s">
        <v>77</v>
      </c>
      <c r="E105" s="354" t="s">
        <v>56</v>
      </c>
      <c r="F105" s="354">
        <v>0.2</v>
      </c>
      <c r="G105" s="354" t="s">
        <v>78</v>
      </c>
      <c r="H105" s="354" t="s">
        <v>224</v>
      </c>
      <c r="I105" s="354" t="s">
        <v>81</v>
      </c>
      <c r="J105" s="354">
        <v>8000</v>
      </c>
      <c r="K105" s="356">
        <v>10000</v>
      </c>
      <c r="L105" s="363"/>
      <c r="M105" s="353"/>
      <c r="N105" s="353"/>
      <c r="O105" s="105" t="s">
        <v>365</v>
      </c>
      <c r="P105" s="112">
        <v>2</v>
      </c>
      <c r="Q105" s="112">
        <v>1</v>
      </c>
      <c r="R105" s="407"/>
      <c r="S105" s="407"/>
      <c r="T105" s="297"/>
      <c r="U105" s="395" t="s">
        <v>142</v>
      </c>
    </row>
    <row r="106" spans="1:21" s="77" customFormat="1" ht="34.5" customHeight="1">
      <c r="A106" s="446"/>
      <c r="B106" s="429"/>
      <c r="C106" s="429"/>
      <c r="D106" s="355"/>
      <c r="E106" s="355"/>
      <c r="F106" s="355"/>
      <c r="G106" s="355"/>
      <c r="H106" s="355"/>
      <c r="I106" s="355"/>
      <c r="J106" s="355"/>
      <c r="K106" s="357"/>
      <c r="L106" s="363"/>
      <c r="M106" s="353"/>
      <c r="N106" s="353"/>
      <c r="O106" s="105" t="s">
        <v>370</v>
      </c>
      <c r="P106" s="112">
        <v>0</v>
      </c>
      <c r="Q106" s="112">
        <v>30</v>
      </c>
      <c r="R106" s="407"/>
      <c r="S106" s="407"/>
      <c r="T106" s="297"/>
      <c r="U106" s="395"/>
    </row>
    <row r="107" spans="1:21" s="75" customFormat="1" ht="34.5" customHeight="1">
      <c r="A107" s="446"/>
      <c r="B107" s="429"/>
      <c r="C107" s="429"/>
      <c r="D107" s="355"/>
      <c r="E107" s="355"/>
      <c r="F107" s="355"/>
      <c r="G107" s="355"/>
      <c r="H107" s="355"/>
      <c r="I107" s="355"/>
      <c r="J107" s="355"/>
      <c r="K107" s="357"/>
      <c r="L107" s="363"/>
      <c r="M107" s="353"/>
      <c r="N107" s="353"/>
      <c r="O107" s="105" t="s">
        <v>276</v>
      </c>
      <c r="P107" s="112">
        <v>0</v>
      </c>
      <c r="Q107" s="112">
        <v>1</v>
      </c>
      <c r="R107" s="407"/>
      <c r="S107" s="407"/>
      <c r="T107" s="297"/>
      <c r="U107" s="395"/>
    </row>
    <row r="108" spans="1:21" s="77" customFormat="1" ht="34.5" customHeight="1">
      <c r="A108" s="446"/>
      <c r="B108" s="429"/>
      <c r="C108" s="429"/>
      <c r="D108" s="355"/>
      <c r="E108" s="355"/>
      <c r="F108" s="355"/>
      <c r="G108" s="355"/>
      <c r="H108" s="355"/>
      <c r="I108" s="355"/>
      <c r="J108" s="355"/>
      <c r="K108" s="357"/>
      <c r="L108" s="363"/>
      <c r="M108" s="353"/>
      <c r="N108" s="353"/>
      <c r="O108" s="105" t="s">
        <v>363</v>
      </c>
      <c r="P108" s="112">
        <v>2</v>
      </c>
      <c r="Q108" s="112">
        <v>1</v>
      </c>
      <c r="R108" s="407"/>
      <c r="S108" s="407"/>
      <c r="T108" s="297"/>
      <c r="U108" s="395"/>
    </row>
    <row r="109" spans="1:21" s="75" customFormat="1" ht="34.5" customHeight="1">
      <c r="A109" s="446"/>
      <c r="B109" s="429"/>
      <c r="C109" s="429"/>
      <c r="D109" s="355"/>
      <c r="E109" s="355"/>
      <c r="F109" s="355"/>
      <c r="G109" s="355"/>
      <c r="H109" s="355"/>
      <c r="I109" s="355"/>
      <c r="J109" s="355"/>
      <c r="K109" s="357"/>
      <c r="L109" s="363"/>
      <c r="M109" s="353"/>
      <c r="N109" s="353"/>
      <c r="O109" s="105" t="s">
        <v>366</v>
      </c>
      <c r="P109" s="112">
        <v>1</v>
      </c>
      <c r="Q109" s="112">
        <v>1</v>
      </c>
      <c r="R109" s="407"/>
      <c r="S109" s="407"/>
      <c r="T109" s="297"/>
      <c r="U109" s="395" t="s">
        <v>142</v>
      </c>
    </row>
    <row r="110" spans="1:21" s="75" customFormat="1" ht="34.5" customHeight="1">
      <c r="A110" s="446"/>
      <c r="B110" s="429"/>
      <c r="C110" s="429"/>
      <c r="D110" s="355"/>
      <c r="E110" s="355"/>
      <c r="F110" s="355"/>
      <c r="G110" s="355"/>
      <c r="H110" s="355"/>
      <c r="I110" s="355"/>
      <c r="J110" s="355"/>
      <c r="K110" s="357"/>
      <c r="L110" s="363"/>
      <c r="M110" s="353"/>
      <c r="N110" s="353"/>
      <c r="O110" s="105" t="s">
        <v>225</v>
      </c>
      <c r="P110" s="112">
        <v>1</v>
      </c>
      <c r="Q110" s="112">
        <v>2</v>
      </c>
      <c r="R110" s="407"/>
      <c r="S110" s="407"/>
      <c r="T110" s="297"/>
      <c r="U110" s="395" t="s">
        <v>142</v>
      </c>
    </row>
    <row r="111" spans="1:21" s="75" customFormat="1" ht="34.5" customHeight="1">
      <c r="A111" s="446"/>
      <c r="B111" s="429"/>
      <c r="C111" s="429"/>
      <c r="D111" s="355"/>
      <c r="E111" s="355"/>
      <c r="F111" s="355"/>
      <c r="G111" s="355"/>
      <c r="H111" s="355"/>
      <c r="I111" s="355"/>
      <c r="J111" s="355"/>
      <c r="K111" s="357"/>
      <c r="L111" s="363"/>
      <c r="M111" s="353"/>
      <c r="N111" s="353"/>
      <c r="O111" s="105" t="s">
        <v>166</v>
      </c>
      <c r="P111" s="112">
        <v>0</v>
      </c>
      <c r="Q111" s="112">
        <v>1</v>
      </c>
      <c r="R111" s="408"/>
      <c r="S111" s="408"/>
      <c r="T111" s="298"/>
      <c r="U111" s="396" t="s">
        <v>142</v>
      </c>
    </row>
    <row r="112" spans="1:22" s="75" customFormat="1" ht="102">
      <c r="A112" s="132" t="s">
        <v>202</v>
      </c>
      <c r="B112" s="69" t="s">
        <v>45</v>
      </c>
      <c r="C112" s="67" t="s">
        <v>42</v>
      </c>
      <c r="D112" s="95" t="s">
        <v>77</v>
      </c>
      <c r="E112" s="97" t="s">
        <v>56</v>
      </c>
      <c r="F112" s="96">
        <v>0.2</v>
      </c>
      <c r="G112" s="95" t="s">
        <v>78</v>
      </c>
      <c r="H112" s="95" t="s">
        <v>79</v>
      </c>
      <c r="I112" s="95" t="s">
        <v>79</v>
      </c>
      <c r="J112" s="97">
        <v>6</v>
      </c>
      <c r="K112" s="133">
        <v>6</v>
      </c>
      <c r="L112" s="370">
        <v>2020630010122</v>
      </c>
      <c r="M112" s="365" t="s">
        <v>226</v>
      </c>
      <c r="N112" s="365" t="s">
        <v>411</v>
      </c>
      <c r="O112" s="114" t="s">
        <v>277</v>
      </c>
      <c r="P112" s="98">
        <v>0</v>
      </c>
      <c r="Q112" s="98">
        <v>1</v>
      </c>
      <c r="R112" s="406" t="s">
        <v>438</v>
      </c>
      <c r="S112" s="409" t="s">
        <v>439</v>
      </c>
      <c r="T112" s="325">
        <f>3304954466.4+258500708.7</f>
        <v>3563455175.1</v>
      </c>
      <c r="U112" s="394" t="s">
        <v>142</v>
      </c>
      <c r="V112" s="145"/>
    </row>
    <row r="113" spans="1:22" s="75" customFormat="1" ht="102">
      <c r="A113" s="132" t="s">
        <v>202</v>
      </c>
      <c r="B113" s="69" t="s">
        <v>45</v>
      </c>
      <c r="C113" s="67" t="s">
        <v>42</v>
      </c>
      <c r="D113" s="95" t="s">
        <v>77</v>
      </c>
      <c r="E113" s="97" t="s">
        <v>56</v>
      </c>
      <c r="F113" s="96">
        <v>0.2</v>
      </c>
      <c r="G113" s="95" t="s">
        <v>78</v>
      </c>
      <c r="H113" s="95" t="s">
        <v>79</v>
      </c>
      <c r="I113" s="95" t="s">
        <v>79</v>
      </c>
      <c r="J113" s="97">
        <v>6</v>
      </c>
      <c r="K113" s="133">
        <v>6</v>
      </c>
      <c r="L113" s="370"/>
      <c r="M113" s="365"/>
      <c r="N113" s="365"/>
      <c r="O113" s="114" t="s">
        <v>462</v>
      </c>
      <c r="P113" s="98">
        <v>6</v>
      </c>
      <c r="Q113" s="98">
        <v>6</v>
      </c>
      <c r="R113" s="407"/>
      <c r="S113" s="407"/>
      <c r="T113" s="326"/>
      <c r="U113" s="411" t="s">
        <v>142</v>
      </c>
      <c r="V113" s="243"/>
    </row>
    <row r="114" spans="1:21" s="75" customFormat="1" ht="34.5" customHeight="1">
      <c r="A114" s="445" t="s">
        <v>202</v>
      </c>
      <c r="B114" s="436" t="s">
        <v>45</v>
      </c>
      <c r="C114" s="436" t="s">
        <v>42</v>
      </c>
      <c r="D114" s="350" t="s">
        <v>77</v>
      </c>
      <c r="E114" s="350" t="s">
        <v>56</v>
      </c>
      <c r="F114" s="350">
        <v>0.2</v>
      </c>
      <c r="G114" s="350" t="s">
        <v>78</v>
      </c>
      <c r="H114" s="350" t="s">
        <v>80</v>
      </c>
      <c r="I114" s="350" t="s">
        <v>228</v>
      </c>
      <c r="J114" s="350">
        <v>8</v>
      </c>
      <c r="K114" s="338">
        <v>7</v>
      </c>
      <c r="L114" s="370"/>
      <c r="M114" s="365"/>
      <c r="N114" s="365"/>
      <c r="O114" s="114" t="s">
        <v>229</v>
      </c>
      <c r="P114" s="98">
        <v>1</v>
      </c>
      <c r="Q114" s="98">
        <v>1</v>
      </c>
      <c r="R114" s="407"/>
      <c r="S114" s="407"/>
      <c r="T114" s="326"/>
      <c r="U114" s="411" t="s">
        <v>142</v>
      </c>
    </row>
    <row r="115" spans="1:21" s="75" customFormat="1" ht="34.5" customHeight="1">
      <c r="A115" s="454"/>
      <c r="B115" s="438"/>
      <c r="C115" s="438"/>
      <c r="D115" s="352"/>
      <c r="E115" s="352"/>
      <c r="F115" s="352"/>
      <c r="G115" s="352"/>
      <c r="H115" s="352"/>
      <c r="I115" s="352"/>
      <c r="J115" s="352"/>
      <c r="K115" s="340"/>
      <c r="L115" s="370"/>
      <c r="M115" s="365"/>
      <c r="N115" s="365"/>
      <c r="O115" s="105" t="s">
        <v>372</v>
      </c>
      <c r="P115" s="112">
        <v>5</v>
      </c>
      <c r="Q115" s="112">
        <v>60</v>
      </c>
      <c r="R115" s="408"/>
      <c r="S115" s="408"/>
      <c r="T115" s="337"/>
      <c r="U115" s="412" t="s">
        <v>142</v>
      </c>
    </row>
    <row r="116" spans="1:21" s="75" customFormat="1" ht="127.5">
      <c r="A116" s="132" t="s">
        <v>202</v>
      </c>
      <c r="B116" s="69" t="s">
        <v>45</v>
      </c>
      <c r="C116" s="67" t="s">
        <v>42</v>
      </c>
      <c r="D116" s="95" t="s">
        <v>84</v>
      </c>
      <c r="E116" s="120">
        <v>0.1111</v>
      </c>
      <c r="F116" s="96">
        <v>0.2</v>
      </c>
      <c r="G116" s="95" t="s">
        <v>230</v>
      </c>
      <c r="H116" s="95" t="s">
        <v>85</v>
      </c>
      <c r="I116" s="95" t="s">
        <v>86</v>
      </c>
      <c r="J116" s="97">
        <v>600</v>
      </c>
      <c r="K116" s="133">
        <v>800</v>
      </c>
      <c r="L116" s="341">
        <v>2020630010123</v>
      </c>
      <c r="M116" s="366" t="s">
        <v>231</v>
      </c>
      <c r="N116" s="366" t="s">
        <v>412</v>
      </c>
      <c r="O116" s="105" t="s">
        <v>232</v>
      </c>
      <c r="P116" s="112">
        <v>300</v>
      </c>
      <c r="Q116" s="112">
        <v>70</v>
      </c>
      <c r="R116" s="413" t="s">
        <v>440</v>
      </c>
      <c r="S116" s="416" t="s">
        <v>435</v>
      </c>
      <c r="T116" s="301">
        <v>148050000</v>
      </c>
      <c r="U116" s="417" t="s">
        <v>142</v>
      </c>
    </row>
    <row r="117" spans="1:21" s="75" customFormat="1" ht="63.75" customHeight="1">
      <c r="A117" s="137" t="s">
        <v>202</v>
      </c>
      <c r="B117" s="79" t="s">
        <v>41</v>
      </c>
      <c r="C117" s="79" t="s">
        <v>42</v>
      </c>
      <c r="D117" s="116" t="s">
        <v>84</v>
      </c>
      <c r="E117" s="121">
        <v>0.1111</v>
      </c>
      <c r="F117" s="122">
        <v>0.2</v>
      </c>
      <c r="G117" s="116" t="s">
        <v>233</v>
      </c>
      <c r="H117" s="116" t="s">
        <v>90</v>
      </c>
      <c r="I117" s="116" t="s">
        <v>91</v>
      </c>
      <c r="J117" s="116">
        <v>1</v>
      </c>
      <c r="K117" s="138">
        <v>1</v>
      </c>
      <c r="L117" s="363"/>
      <c r="M117" s="367"/>
      <c r="N117" s="367"/>
      <c r="O117" s="105" t="s">
        <v>234</v>
      </c>
      <c r="P117" s="112">
        <v>0</v>
      </c>
      <c r="Q117" s="112">
        <v>2</v>
      </c>
      <c r="R117" s="414"/>
      <c r="S117" s="414"/>
      <c r="T117" s="302"/>
      <c r="U117" s="418" t="s">
        <v>142</v>
      </c>
    </row>
    <row r="118" spans="1:21" s="75" customFormat="1" ht="34.5" customHeight="1">
      <c r="A118" s="445" t="s">
        <v>202</v>
      </c>
      <c r="B118" s="427" t="s">
        <v>45</v>
      </c>
      <c r="C118" s="427" t="s">
        <v>42</v>
      </c>
      <c r="D118" s="354" t="s">
        <v>84</v>
      </c>
      <c r="E118" s="354" t="s">
        <v>56</v>
      </c>
      <c r="F118" s="354">
        <v>5000</v>
      </c>
      <c r="G118" s="354" t="s">
        <v>230</v>
      </c>
      <c r="H118" s="354" t="s">
        <v>88</v>
      </c>
      <c r="I118" s="354" t="s">
        <v>89</v>
      </c>
      <c r="J118" s="354">
        <v>0</v>
      </c>
      <c r="K118" s="356">
        <v>1</v>
      </c>
      <c r="L118" s="363"/>
      <c r="M118" s="367"/>
      <c r="N118" s="367"/>
      <c r="O118" s="105" t="s">
        <v>235</v>
      </c>
      <c r="P118" s="112">
        <v>0</v>
      </c>
      <c r="Q118" s="112">
        <v>1</v>
      </c>
      <c r="R118" s="414"/>
      <c r="S118" s="414"/>
      <c r="T118" s="302"/>
      <c r="U118" s="418"/>
    </row>
    <row r="119" spans="1:21" s="75" customFormat="1" ht="34.5" customHeight="1">
      <c r="A119" s="454"/>
      <c r="B119" s="428"/>
      <c r="C119" s="428"/>
      <c r="D119" s="440"/>
      <c r="E119" s="440"/>
      <c r="F119" s="440"/>
      <c r="G119" s="440"/>
      <c r="H119" s="440"/>
      <c r="I119" s="440"/>
      <c r="J119" s="440"/>
      <c r="K119" s="489"/>
      <c r="L119" s="363"/>
      <c r="M119" s="367"/>
      <c r="N119" s="367"/>
      <c r="O119" s="105" t="s">
        <v>278</v>
      </c>
      <c r="P119" s="112">
        <v>1</v>
      </c>
      <c r="Q119" s="112">
        <v>1</v>
      </c>
      <c r="R119" s="414"/>
      <c r="S119" s="414"/>
      <c r="T119" s="302"/>
      <c r="U119" s="418"/>
    </row>
    <row r="120" spans="1:21" s="75" customFormat="1" ht="34.5" customHeight="1">
      <c r="A120" s="490" t="s">
        <v>202</v>
      </c>
      <c r="B120" s="481" t="s">
        <v>45</v>
      </c>
      <c r="C120" s="481" t="s">
        <v>42</v>
      </c>
      <c r="D120" s="439" t="s">
        <v>84</v>
      </c>
      <c r="E120" s="439">
        <v>0.1111</v>
      </c>
      <c r="F120" s="439">
        <v>0.2</v>
      </c>
      <c r="G120" s="439" t="s">
        <v>230</v>
      </c>
      <c r="H120" s="439" t="s">
        <v>236</v>
      </c>
      <c r="I120" s="439" t="s">
        <v>87</v>
      </c>
      <c r="J120" s="439" t="s">
        <v>63</v>
      </c>
      <c r="K120" s="493">
        <v>1200</v>
      </c>
      <c r="L120" s="363"/>
      <c r="M120" s="367"/>
      <c r="N120" s="367"/>
      <c r="O120" s="105" t="s">
        <v>287</v>
      </c>
      <c r="P120" s="112">
        <v>0</v>
      </c>
      <c r="Q120" s="112">
        <v>1</v>
      </c>
      <c r="R120" s="414"/>
      <c r="S120" s="414"/>
      <c r="T120" s="302"/>
      <c r="U120" s="418" t="s">
        <v>142</v>
      </c>
    </row>
    <row r="121" spans="1:21" s="75" customFormat="1" ht="34.5" customHeight="1">
      <c r="A121" s="491"/>
      <c r="B121" s="481"/>
      <c r="C121" s="481"/>
      <c r="D121" s="439"/>
      <c r="E121" s="439"/>
      <c r="F121" s="439"/>
      <c r="G121" s="439"/>
      <c r="H121" s="439"/>
      <c r="I121" s="439"/>
      <c r="J121" s="439"/>
      <c r="K121" s="493"/>
      <c r="L121" s="363"/>
      <c r="M121" s="367"/>
      <c r="N121" s="367"/>
      <c r="O121" s="105" t="s">
        <v>279</v>
      </c>
      <c r="P121" s="112">
        <v>1</v>
      </c>
      <c r="Q121" s="112">
        <v>1</v>
      </c>
      <c r="R121" s="414"/>
      <c r="S121" s="414"/>
      <c r="T121" s="302"/>
      <c r="U121" s="418"/>
    </row>
    <row r="122" spans="1:21" s="75" customFormat="1" ht="34.5" customHeight="1">
      <c r="A122" s="491"/>
      <c r="B122" s="481"/>
      <c r="C122" s="481"/>
      <c r="D122" s="439"/>
      <c r="E122" s="439"/>
      <c r="F122" s="439"/>
      <c r="G122" s="439"/>
      <c r="H122" s="439"/>
      <c r="I122" s="439"/>
      <c r="J122" s="439"/>
      <c r="K122" s="493"/>
      <c r="L122" s="363"/>
      <c r="M122" s="367"/>
      <c r="N122" s="367"/>
      <c r="O122" s="105" t="s">
        <v>373</v>
      </c>
      <c r="P122" s="112">
        <v>1</v>
      </c>
      <c r="Q122" s="112">
        <v>3</v>
      </c>
      <c r="R122" s="414"/>
      <c r="S122" s="414"/>
      <c r="T122" s="302"/>
      <c r="U122" s="418" t="s">
        <v>142</v>
      </c>
    </row>
    <row r="123" spans="1:21" s="75" customFormat="1" ht="34.5" customHeight="1">
      <c r="A123" s="491"/>
      <c r="B123" s="481"/>
      <c r="C123" s="481"/>
      <c r="D123" s="439"/>
      <c r="E123" s="439"/>
      <c r="F123" s="439"/>
      <c r="G123" s="439"/>
      <c r="H123" s="439"/>
      <c r="I123" s="439"/>
      <c r="J123" s="439"/>
      <c r="K123" s="493"/>
      <c r="L123" s="363"/>
      <c r="M123" s="367"/>
      <c r="N123" s="367"/>
      <c r="O123" s="105" t="s">
        <v>237</v>
      </c>
      <c r="P123" s="112">
        <v>0</v>
      </c>
      <c r="Q123" s="112">
        <v>3</v>
      </c>
      <c r="R123" s="414"/>
      <c r="S123" s="414"/>
      <c r="T123" s="302"/>
      <c r="U123" s="418" t="s">
        <v>142</v>
      </c>
    </row>
    <row r="124" spans="1:21" s="75" customFormat="1" ht="34.5" customHeight="1">
      <c r="A124" s="491"/>
      <c r="B124" s="481"/>
      <c r="C124" s="481"/>
      <c r="D124" s="439"/>
      <c r="E124" s="439"/>
      <c r="F124" s="439"/>
      <c r="G124" s="439"/>
      <c r="H124" s="439"/>
      <c r="I124" s="439"/>
      <c r="J124" s="439"/>
      <c r="K124" s="493"/>
      <c r="L124" s="363"/>
      <c r="M124" s="367"/>
      <c r="N124" s="367"/>
      <c r="O124" s="105" t="s">
        <v>238</v>
      </c>
      <c r="P124" s="112">
        <v>0</v>
      </c>
      <c r="Q124" s="112">
        <v>1</v>
      </c>
      <c r="R124" s="414"/>
      <c r="S124" s="414"/>
      <c r="T124" s="302"/>
      <c r="U124" s="418" t="s">
        <v>142</v>
      </c>
    </row>
    <row r="125" spans="1:21" s="75" customFormat="1" ht="34.5" customHeight="1">
      <c r="A125" s="491"/>
      <c r="B125" s="481"/>
      <c r="C125" s="481"/>
      <c r="D125" s="439"/>
      <c r="E125" s="439"/>
      <c r="F125" s="439"/>
      <c r="G125" s="439"/>
      <c r="H125" s="439"/>
      <c r="I125" s="439"/>
      <c r="J125" s="439"/>
      <c r="K125" s="493"/>
      <c r="L125" s="363"/>
      <c r="M125" s="367"/>
      <c r="N125" s="367"/>
      <c r="O125" s="105" t="s">
        <v>239</v>
      </c>
      <c r="P125" s="112">
        <v>1</v>
      </c>
      <c r="Q125" s="112">
        <v>2</v>
      </c>
      <c r="R125" s="414"/>
      <c r="S125" s="414"/>
      <c r="T125" s="302"/>
      <c r="U125" s="418" t="s">
        <v>142</v>
      </c>
    </row>
    <row r="126" spans="1:21" s="75" customFormat="1" ht="34.5" customHeight="1">
      <c r="A126" s="491"/>
      <c r="B126" s="481"/>
      <c r="C126" s="481"/>
      <c r="D126" s="439"/>
      <c r="E126" s="439"/>
      <c r="F126" s="439"/>
      <c r="G126" s="439"/>
      <c r="H126" s="439"/>
      <c r="I126" s="439"/>
      <c r="J126" s="439"/>
      <c r="K126" s="493"/>
      <c r="L126" s="363"/>
      <c r="M126" s="367"/>
      <c r="N126" s="367"/>
      <c r="O126" s="105" t="s">
        <v>374</v>
      </c>
      <c r="P126" s="112">
        <v>1</v>
      </c>
      <c r="Q126" s="112">
        <v>1</v>
      </c>
      <c r="R126" s="414"/>
      <c r="S126" s="414"/>
      <c r="T126" s="302"/>
      <c r="U126" s="418" t="s">
        <v>142</v>
      </c>
    </row>
    <row r="127" spans="1:21" s="75" customFormat="1" ht="34.5" customHeight="1">
      <c r="A127" s="491"/>
      <c r="B127" s="481"/>
      <c r="C127" s="481"/>
      <c r="D127" s="439"/>
      <c r="E127" s="439"/>
      <c r="F127" s="439"/>
      <c r="G127" s="439"/>
      <c r="H127" s="439"/>
      <c r="I127" s="439"/>
      <c r="J127" s="439"/>
      <c r="K127" s="493"/>
      <c r="L127" s="363"/>
      <c r="M127" s="367"/>
      <c r="N127" s="367"/>
      <c r="O127" s="105" t="s">
        <v>375</v>
      </c>
      <c r="P127" s="112">
        <v>0</v>
      </c>
      <c r="Q127" s="112">
        <v>1</v>
      </c>
      <c r="R127" s="414"/>
      <c r="S127" s="414"/>
      <c r="T127" s="302"/>
      <c r="U127" s="418" t="s">
        <v>142</v>
      </c>
    </row>
    <row r="128" spans="1:21" s="75" customFormat="1" ht="34.5" customHeight="1">
      <c r="A128" s="491"/>
      <c r="B128" s="481"/>
      <c r="C128" s="481"/>
      <c r="D128" s="439"/>
      <c r="E128" s="439"/>
      <c r="F128" s="439"/>
      <c r="G128" s="439"/>
      <c r="H128" s="439"/>
      <c r="I128" s="439"/>
      <c r="J128" s="439"/>
      <c r="K128" s="493"/>
      <c r="L128" s="363"/>
      <c r="M128" s="367"/>
      <c r="N128" s="367"/>
      <c r="O128" s="105" t="s">
        <v>376</v>
      </c>
      <c r="P128" s="112">
        <v>0</v>
      </c>
      <c r="Q128" s="112">
        <v>3</v>
      </c>
      <c r="R128" s="414"/>
      <c r="S128" s="414"/>
      <c r="T128" s="302"/>
      <c r="U128" s="418" t="s">
        <v>142</v>
      </c>
    </row>
    <row r="129" spans="1:21" s="75" customFormat="1" ht="34.5" customHeight="1">
      <c r="A129" s="491"/>
      <c r="B129" s="481"/>
      <c r="C129" s="481"/>
      <c r="D129" s="439"/>
      <c r="E129" s="439"/>
      <c r="F129" s="439"/>
      <c r="G129" s="439"/>
      <c r="H129" s="439"/>
      <c r="I129" s="439"/>
      <c r="J129" s="439"/>
      <c r="K129" s="493"/>
      <c r="L129" s="363"/>
      <c r="M129" s="367"/>
      <c r="N129" s="367"/>
      <c r="O129" s="105" t="s">
        <v>377</v>
      </c>
      <c r="P129" s="112">
        <v>1</v>
      </c>
      <c r="Q129" s="112">
        <v>5</v>
      </c>
      <c r="R129" s="414"/>
      <c r="S129" s="414"/>
      <c r="T129" s="302"/>
      <c r="U129" s="418" t="s">
        <v>142</v>
      </c>
    </row>
    <row r="130" spans="1:21" s="75" customFormat="1" ht="34.5" customHeight="1">
      <c r="A130" s="491"/>
      <c r="B130" s="481"/>
      <c r="C130" s="481"/>
      <c r="D130" s="439"/>
      <c r="E130" s="439"/>
      <c r="F130" s="439"/>
      <c r="G130" s="439"/>
      <c r="H130" s="439"/>
      <c r="I130" s="439"/>
      <c r="J130" s="439"/>
      <c r="K130" s="493"/>
      <c r="L130" s="363"/>
      <c r="M130" s="367"/>
      <c r="N130" s="367"/>
      <c r="O130" s="105" t="s">
        <v>240</v>
      </c>
      <c r="P130" s="112">
        <v>1</v>
      </c>
      <c r="Q130" s="112">
        <v>2</v>
      </c>
      <c r="R130" s="414"/>
      <c r="S130" s="414"/>
      <c r="T130" s="302"/>
      <c r="U130" s="418" t="s">
        <v>142</v>
      </c>
    </row>
    <row r="131" spans="1:21" s="75" customFormat="1" ht="34.5" customHeight="1">
      <c r="A131" s="491"/>
      <c r="B131" s="481"/>
      <c r="C131" s="481"/>
      <c r="D131" s="439"/>
      <c r="E131" s="439"/>
      <c r="F131" s="439"/>
      <c r="G131" s="439"/>
      <c r="H131" s="439"/>
      <c r="I131" s="439"/>
      <c r="J131" s="439"/>
      <c r="K131" s="493"/>
      <c r="L131" s="363"/>
      <c r="M131" s="367"/>
      <c r="N131" s="367"/>
      <c r="O131" s="105" t="s">
        <v>378</v>
      </c>
      <c r="P131" s="112">
        <v>0</v>
      </c>
      <c r="Q131" s="112">
        <v>1</v>
      </c>
      <c r="R131" s="414"/>
      <c r="S131" s="414"/>
      <c r="T131" s="302"/>
      <c r="U131" s="418" t="s">
        <v>142</v>
      </c>
    </row>
    <row r="132" spans="1:21" s="75" customFormat="1" ht="34.5" customHeight="1">
      <c r="A132" s="491"/>
      <c r="B132" s="481"/>
      <c r="C132" s="481"/>
      <c r="D132" s="439"/>
      <c r="E132" s="439"/>
      <c r="F132" s="439"/>
      <c r="G132" s="439"/>
      <c r="H132" s="439"/>
      <c r="I132" s="439"/>
      <c r="J132" s="439"/>
      <c r="K132" s="493"/>
      <c r="L132" s="363"/>
      <c r="M132" s="367"/>
      <c r="N132" s="367"/>
      <c r="O132" s="105" t="s">
        <v>379</v>
      </c>
      <c r="P132" s="112">
        <v>1</v>
      </c>
      <c r="Q132" s="112">
        <v>1</v>
      </c>
      <c r="R132" s="414"/>
      <c r="S132" s="414"/>
      <c r="T132" s="302"/>
      <c r="U132" s="418" t="s">
        <v>142</v>
      </c>
    </row>
    <row r="133" spans="1:21" s="75" customFormat="1" ht="34.5" customHeight="1">
      <c r="A133" s="491"/>
      <c r="B133" s="481"/>
      <c r="C133" s="481"/>
      <c r="D133" s="439"/>
      <c r="E133" s="439"/>
      <c r="F133" s="439"/>
      <c r="G133" s="439"/>
      <c r="H133" s="439"/>
      <c r="I133" s="439"/>
      <c r="J133" s="439"/>
      <c r="K133" s="493"/>
      <c r="L133" s="363"/>
      <c r="M133" s="367"/>
      <c r="N133" s="367"/>
      <c r="O133" s="105" t="s">
        <v>380</v>
      </c>
      <c r="P133" s="112">
        <v>1</v>
      </c>
      <c r="Q133" s="112">
        <v>3</v>
      </c>
      <c r="R133" s="414"/>
      <c r="S133" s="414"/>
      <c r="T133" s="302"/>
      <c r="U133" s="418" t="s">
        <v>142</v>
      </c>
    </row>
    <row r="134" spans="1:21" s="75" customFormat="1" ht="34.5" customHeight="1">
      <c r="A134" s="492"/>
      <c r="B134" s="481"/>
      <c r="C134" s="481"/>
      <c r="D134" s="439"/>
      <c r="E134" s="439"/>
      <c r="F134" s="439"/>
      <c r="G134" s="439"/>
      <c r="H134" s="439"/>
      <c r="I134" s="439"/>
      <c r="J134" s="439"/>
      <c r="K134" s="493"/>
      <c r="L134" s="342"/>
      <c r="M134" s="368"/>
      <c r="N134" s="368"/>
      <c r="O134" s="105" t="s">
        <v>288</v>
      </c>
      <c r="P134" s="112">
        <v>1</v>
      </c>
      <c r="Q134" s="112">
        <v>2</v>
      </c>
      <c r="R134" s="415"/>
      <c r="S134" s="415"/>
      <c r="T134" s="303"/>
      <c r="U134" s="419" t="s">
        <v>142</v>
      </c>
    </row>
    <row r="135" spans="1:21" s="75" customFormat="1" ht="63.75" customHeight="1">
      <c r="A135" s="445" t="s">
        <v>202</v>
      </c>
      <c r="B135" s="462" t="s">
        <v>45</v>
      </c>
      <c r="C135" s="462" t="s">
        <v>104</v>
      </c>
      <c r="D135" s="358" t="s">
        <v>92</v>
      </c>
      <c r="E135" s="465">
        <v>0.6527</v>
      </c>
      <c r="F135" s="468">
        <v>0.2</v>
      </c>
      <c r="G135" s="358" t="s">
        <v>121</v>
      </c>
      <c r="H135" s="358" t="s">
        <v>122</v>
      </c>
      <c r="I135" s="358" t="s">
        <v>123</v>
      </c>
      <c r="J135" s="358">
        <v>1</v>
      </c>
      <c r="K135" s="494">
        <v>1</v>
      </c>
      <c r="L135" s="341">
        <v>2020630010121</v>
      </c>
      <c r="M135" s="343" t="s">
        <v>383</v>
      </c>
      <c r="N135" s="343" t="s">
        <v>413</v>
      </c>
      <c r="O135" s="114" t="s">
        <v>289</v>
      </c>
      <c r="P135" s="98">
        <v>0</v>
      </c>
      <c r="Q135" s="98">
        <v>1</v>
      </c>
      <c r="R135" s="397" t="s">
        <v>441</v>
      </c>
      <c r="S135" s="410" t="s">
        <v>442</v>
      </c>
      <c r="T135" s="286">
        <v>90160000</v>
      </c>
      <c r="U135" s="403" t="s">
        <v>142</v>
      </c>
    </row>
    <row r="136" spans="1:21" s="75" customFormat="1" ht="34.5" customHeight="1">
      <c r="A136" s="454"/>
      <c r="B136" s="464"/>
      <c r="C136" s="464"/>
      <c r="D136" s="359"/>
      <c r="E136" s="467"/>
      <c r="F136" s="470"/>
      <c r="G136" s="359"/>
      <c r="H136" s="359"/>
      <c r="I136" s="359"/>
      <c r="J136" s="359"/>
      <c r="K136" s="495"/>
      <c r="L136" s="363"/>
      <c r="M136" s="353"/>
      <c r="N136" s="353"/>
      <c r="O136" s="114" t="s">
        <v>290</v>
      </c>
      <c r="P136" s="98">
        <v>1</v>
      </c>
      <c r="Q136" s="98">
        <v>1</v>
      </c>
      <c r="R136" s="398"/>
      <c r="S136" s="398"/>
      <c r="T136" s="287"/>
      <c r="U136" s="404"/>
    </row>
    <row r="137" spans="1:21" s="75" customFormat="1" ht="89.25" customHeight="1">
      <c r="A137" s="445" t="s">
        <v>202</v>
      </c>
      <c r="B137" s="427" t="s">
        <v>41</v>
      </c>
      <c r="C137" s="427" t="s">
        <v>42</v>
      </c>
      <c r="D137" s="350" t="s">
        <v>92</v>
      </c>
      <c r="E137" s="496">
        <v>0.6527</v>
      </c>
      <c r="F137" s="455">
        <v>0.2</v>
      </c>
      <c r="G137" s="350" t="s">
        <v>241</v>
      </c>
      <c r="H137" s="350" t="s">
        <v>94</v>
      </c>
      <c r="I137" s="350" t="s">
        <v>95</v>
      </c>
      <c r="J137" s="350">
        <v>1</v>
      </c>
      <c r="K137" s="338">
        <v>1</v>
      </c>
      <c r="L137" s="363"/>
      <c r="M137" s="353"/>
      <c r="N137" s="353"/>
      <c r="O137" s="114" t="s">
        <v>292</v>
      </c>
      <c r="P137" s="98">
        <v>1</v>
      </c>
      <c r="Q137" s="98">
        <v>2</v>
      </c>
      <c r="R137" s="398"/>
      <c r="S137" s="398"/>
      <c r="T137" s="287"/>
      <c r="U137" s="404"/>
    </row>
    <row r="138" spans="1:21" s="77" customFormat="1" ht="34.5" customHeight="1">
      <c r="A138" s="454"/>
      <c r="B138" s="428"/>
      <c r="C138" s="428"/>
      <c r="D138" s="352"/>
      <c r="E138" s="497"/>
      <c r="F138" s="457"/>
      <c r="G138" s="352"/>
      <c r="H138" s="352"/>
      <c r="I138" s="352"/>
      <c r="J138" s="352"/>
      <c r="K138" s="340"/>
      <c r="L138" s="363"/>
      <c r="M138" s="353"/>
      <c r="N138" s="353"/>
      <c r="O138" s="114" t="s">
        <v>291</v>
      </c>
      <c r="P138" s="98">
        <v>1</v>
      </c>
      <c r="Q138" s="98">
        <v>1</v>
      </c>
      <c r="R138" s="398"/>
      <c r="S138" s="398"/>
      <c r="T138" s="287"/>
      <c r="U138" s="404"/>
    </row>
    <row r="139" spans="1:21" s="75" customFormat="1" ht="34.5" customHeight="1">
      <c r="A139" s="445" t="s">
        <v>202</v>
      </c>
      <c r="B139" s="427" t="s">
        <v>45</v>
      </c>
      <c r="C139" s="427" t="s">
        <v>42</v>
      </c>
      <c r="D139" s="354" t="s">
        <v>92</v>
      </c>
      <c r="E139" s="354">
        <v>0.6527</v>
      </c>
      <c r="F139" s="354">
        <v>0.2</v>
      </c>
      <c r="G139" s="354" t="s">
        <v>93</v>
      </c>
      <c r="H139" s="354" t="s">
        <v>242</v>
      </c>
      <c r="I139" s="354" t="s">
        <v>87</v>
      </c>
      <c r="J139" s="354" t="s">
        <v>63</v>
      </c>
      <c r="K139" s="356">
        <v>2000</v>
      </c>
      <c r="L139" s="363"/>
      <c r="M139" s="353"/>
      <c r="N139" s="353"/>
      <c r="O139" s="114" t="s">
        <v>243</v>
      </c>
      <c r="P139" s="98">
        <v>1</v>
      </c>
      <c r="Q139" s="98">
        <v>3</v>
      </c>
      <c r="R139" s="398"/>
      <c r="S139" s="398"/>
      <c r="T139" s="287"/>
      <c r="U139" s="404"/>
    </row>
    <row r="140" spans="1:21" s="75" customFormat="1" ht="64.5" customHeight="1">
      <c r="A140" s="446"/>
      <c r="B140" s="429"/>
      <c r="C140" s="429"/>
      <c r="D140" s="355"/>
      <c r="E140" s="355"/>
      <c r="F140" s="355"/>
      <c r="G140" s="355"/>
      <c r="H140" s="355"/>
      <c r="I140" s="355"/>
      <c r="J140" s="355"/>
      <c r="K140" s="357"/>
      <c r="L140" s="363"/>
      <c r="M140" s="353"/>
      <c r="N140" s="353"/>
      <c r="O140" s="114" t="s">
        <v>501</v>
      </c>
      <c r="P140" s="98">
        <v>1</v>
      </c>
      <c r="Q140" s="98">
        <v>2</v>
      </c>
      <c r="R140" s="398"/>
      <c r="S140" s="398"/>
      <c r="T140" s="287"/>
      <c r="U140" s="404" t="s">
        <v>142</v>
      </c>
    </row>
    <row r="141" spans="1:21" s="75" customFormat="1" ht="49.5" customHeight="1">
      <c r="A141" s="446"/>
      <c r="B141" s="429"/>
      <c r="C141" s="429"/>
      <c r="D141" s="355"/>
      <c r="E141" s="355"/>
      <c r="F141" s="355"/>
      <c r="G141" s="355"/>
      <c r="H141" s="355"/>
      <c r="I141" s="355"/>
      <c r="J141" s="355"/>
      <c r="K141" s="357"/>
      <c r="L141" s="363"/>
      <c r="M141" s="353"/>
      <c r="N141" s="353"/>
      <c r="O141" s="114" t="s">
        <v>502</v>
      </c>
      <c r="P141" s="98">
        <v>1</v>
      </c>
      <c r="Q141" s="98">
        <v>3</v>
      </c>
      <c r="R141" s="398"/>
      <c r="S141" s="398"/>
      <c r="T141" s="287"/>
      <c r="U141" s="404" t="s">
        <v>142</v>
      </c>
    </row>
    <row r="142" spans="1:21" s="75" customFormat="1" ht="34.5" customHeight="1">
      <c r="A142" s="446"/>
      <c r="B142" s="429"/>
      <c r="C142" s="429"/>
      <c r="D142" s="355"/>
      <c r="E142" s="355"/>
      <c r="F142" s="355"/>
      <c r="G142" s="355"/>
      <c r="H142" s="355"/>
      <c r="I142" s="355"/>
      <c r="J142" s="355"/>
      <c r="K142" s="357"/>
      <c r="L142" s="363"/>
      <c r="M142" s="353"/>
      <c r="N142" s="353"/>
      <c r="O142" s="114" t="s">
        <v>503</v>
      </c>
      <c r="P142" s="98">
        <v>1</v>
      </c>
      <c r="Q142" s="98">
        <v>10</v>
      </c>
      <c r="R142" s="398"/>
      <c r="S142" s="398"/>
      <c r="T142" s="287"/>
      <c r="U142" s="404" t="s">
        <v>142</v>
      </c>
    </row>
    <row r="143" spans="1:21" s="75" customFormat="1" ht="34.5" customHeight="1">
      <c r="A143" s="446"/>
      <c r="B143" s="429"/>
      <c r="C143" s="429"/>
      <c r="D143" s="355"/>
      <c r="E143" s="355"/>
      <c r="F143" s="355"/>
      <c r="G143" s="355"/>
      <c r="H143" s="355"/>
      <c r="I143" s="355"/>
      <c r="J143" s="355"/>
      <c r="K143" s="357"/>
      <c r="L143" s="363"/>
      <c r="M143" s="353"/>
      <c r="N143" s="353"/>
      <c r="O143" s="114" t="s">
        <v>293</v>
      </c>
      <c r="P143" s="98">
        <v>1</v>
      </c>
      <c r="Q143" s="98">
        <v>1</v>
      </c>
      <c r="R143" s="398"/>
      <c r="S143" s="398"/>
      <c r="T143" s="287"/>
      <c r="U143" s="404" t="s">
        <v>142</v>
      </c>
    </row>
    <row r="144" spans="1:21" s="75" customFormat="1" ht="34.5" customHeight="1">
      <c r="A144" s="446"/>
      <c r="B144" s="429"/>
      <c r="C144" s="429"/>
      <c r="D144" s="355"/>
      <c r="E144" s="355"/>
      <c r="F144" s="355"/>
      <c r="G144" s="355"/>
      <c r="H144" s="355"/>
      <c r="I144" s="355"/>
      <c r="J144" s="355"/>
      <c r="K144" s="357"/>
      <c r="L144" s="363"/>
      <c r="M144" s="353"/>
      <c r="N144" s="353"/>
      <c r="O144" s="114" t="s">
        <v>382</v>
      </c>
      <c r="P144" s="98"/>
      <c r="Q144" s="98">
        <v>1</v>
      </c>
      <c r="R144" s="398"/>
      <c r="S144" s="398"/>
      <c r="T144" s="287"/>
      <c r="U144" s="404" t="s">
        <v>142</v>
      </c>
    </row>
    <row r="145" spans="1:21" s="75" customFormat="1" ht="34.5" customHeight="1">
      <c r="A145" s="446"/>
      <c r="B145" s="429"/>
      <c r="C145" s="429"/>
      <c r="D145" s="355"/>
      <c r="E145" s="355"/>
      <c r="F145" s="355"/>
      <c r="G145" s="355"/>
      <c r="H145" s="355"/>
      <c r="I145" s="355"/>
      <c r="J145" s="355"/>
      <c r="K145" s="357"/>
      <c r="L145" s="363"/>
      <c r="M145" s="353"/>
      <c r="N145" s="353"/>
      <c r="O145" s="114" t="s">
        <v>294</v>
      </c>
      <c r="P145" s="98">
        <v>0</v>
      </c>
      <c r="Q145" s="98">
        <v>1</v>
      </c>
      <c r="R145" s="398"/>
      <c r="S145" s="398"/>
      <c r="T145" s="287"/>
      <c r="U145" s="404" t="s">
        <v>142</v>
      </c>
    </row>
    <row r="146" spans="1:21" s="75" customFormat="1" ht="34.5" customHeight="1">
      <c r="A146" s="446"/>
      <c r="B146" s="429"/>
      <c r="C146" s="429"/>
      <c r="D146" s="355"/>
      <c r="E146" s="355"/>
      <c r="F146" s="355"/>
      <c r="G146" s="355"/>
      <c r="H146" s="355"/>
      <c r="I146" s="355"/>
      <c r="J146" s="355"/>
      <c r="K146" s="357"/>
      <c r="L146" s="363"/>
      <c r="M146" s="353"/>
      <c r="N146" s="353"/>
      <c r="O146" s="114" t="s">
        <v>295</v>
      </c>
      <c r="P146" s="98">
        <v>1</v>
      </c>
      <c r="Q146" s="98">
        <v>1</v>
      </c>
      <c r="R146" s="399"/>
      <c r="S146" s="399"/>
      <c r="T146" s="288"/>
      <c r="U146" s="405" t="s">
        <v>142</v>
      </c>
    </row>
    <row r="147" spans="1:21" s="75" customFormat="1" ht="63.75" customHeight="1">
      <c r="A147" s="445" t="s">
        <v>202</v>
      </c>
      <c r="B147" s="427" t="s">
        <v>45</v>
      </c>
      <c r="C147" s="427" t="s">
        <v>42</v>
      </c>
      <c r="D147" s="350" t="s">
        <v>55</v>
      </c>
      <c r="E147" s="350" t="s">
        <v>56</v>
      </c>
      <c r="F147" s="350">
        <v>5000</v>
      </c>
      <c r="G147" s="350" t="s">
        <v>244</v>
      </c>
      <c r="H147" s="350" t="s">
        <v>67</v>
      </c>
      <c r="I147" s="350" t="s">
        <v>68</v>
      </c>
      <c r="J147" s="350" t="s">
        <v>63</v>
      </c>
      <c r="K147" s="338">
        <v>2000</v>
      </c>
      <c r="L147" s="341">
        <v>2020630010124</v>
      </c>
      <c r="M147" s="343" t="s">
        <v>194</v>
      </c>
      <c r="N147" s="343" t="s">
        <v>405</v>
      </c>
      <c r="O147" s="114" t="s">
        <v>167</v>
      </c>
      <c r="P147" s="98">
        <v>1</v>
      </c>
      <c r="Q147" s="98">
        <v>3</v>
      </c>
      <c r="R147" s="397" t="s">
        <v>443</v>
      </c>
      <c r="S147" s="410" t="s">
        <v>435</v>
      </c>
      <c r="T147" s="286">
        <v>20457163</v>
      </c>
      <c r="U147" s="403" t="s">
        <v>142</v>
      </c>
    </row>
    <row r="148" spans="1:21" s="77" customFormat="1" ht="34.5" customHeight="1">
      <c r="A148" s="446"/>
      <c r="B148" s="429"/>
      <c r="C148" s="429"/>
      <c r="D148" s="351"/>
      <c r="E148" s="351"/>
      <c r="F148" s="351"/>
      <c r="G148" s="351"/>
      <c r="H148" s="351"/>
      <c r="I148" s="351"/>
      <c r="J148" s="351"/>
      <c r="K148" s="339"/>
      <c r="L148" s="363"/>
      <c r="M148" s="353"/>
      <c r="N148" s="353"/>
      <c r="O148" s="114" t="s">
        <v>388</v>
      </c>
      <c r="P148" s="98" t="s">
        <v>63</v>
      </c>
      <c r="Q148" s="98">
        <v>60</v>
      </c>
      <c r="R148" s="398"/>
      <c r="S148" s="398"/>
      <c r="T148" s="287"/>
      <c r="U148" s="404"/>
    </row>
    <row r="149" spans="1:21" s="77" customFormat="1" ht="34.5" customHeight="1">
      <c r="A149" s="446"/>
      <c r="B149" s="429"/>
      <c r="C149" s="429"/>
      <c r="D149" s="351"/>
      <c r="E149" s="351"/>
      <c r="F149" s="351"/>
      <c r="G149" s="351"/>
      <c r="H149" s="351"/>
      <c r="I149" s="351"/>
      <c r="J149" s="351"/>
      <c r="K149" s="339"/>
      <c r="L149" s="363"/>
      <c r="M149" s="353"/>
      <c r="N149" s="353"/>
      <c r="O149" s="114" t="s">
        <v>385</v>
      </c>
      <c r="P149" s="98" t="s">
        <v>63</v>
      </c>
      <c r="Q149" s="98">
        <v>10</v>
      </c>
      <c r="R149" s="398"/>
      <c r="S149" s="398"/>
      <c r="T149" s="287"/>
      <c r="U149" s="404"/>
    </row>
    <row r="150" spans="1:21" s="77" customFormat="1" ht="34.5" customHeight="1">
      <c r="A150" s="454"/>
      <c r="B150" s="428"/>
      <c r="C150" s="428"/>
      <c r="D150" s="352"/>
      <c r="E150" s="352"/>
      <c r="F150" s="352"/>
      <c r="G150" s="352"/>
      <c r="H150" s="352"/>
      <c r="I150" s="352"/>
      <c r="J150" s="352"/>
      <c r="K150" s="340"/>
      <c r="L150" s="363"/>
      <c r="M150" s="353"/>
      <c r="N150" s="353"/>
      <c r="O150" s="114" t="s">
        <v>386</v>
      </c>
      <c r="P150" s="98" t="s">
        <v>63</v>
      </c>
      <c r="Q150" s="123">
        <v>1</v>
      </c>
      <c r="R150" s="398"/>
      <c r="S150" s="398"/>
      <c r="T150" s="287"/>
      <c r="U150" s="404"/>
    </row>
    <row r="151" spans="1:21" s="75" customFormat="1" ht="51">
      <c r="A151" s="132" t="s">
        <v>202</v>
      </c>
      <c r="B151" s="69" t="s">
        <v>45</v>
      </c>
      <c r="C151" s="80" t="s">
        <v>42</v>
      </c>
      <c r="D151" s="95" t="s">
        <v>55</v>
      </c>
      <c r="E151" s="97" t="s">
        <v>56</v>
      </c>
      <c r="F151" s="97">
        <v>5000</v>
      </c>
      <c r="G151" s="95" t="s">
        <v>244</v>
      </c>
      <c r="H151" s="95" t="s">
        <v>69</v>
      </c>
      <c r="I151" s="95" t="s">
        <v>70</v>
      </c>
      <c r="J151" s="97">
        <v>0</v>
      </c>
      <c r="K151" s="133">
        <v>1</v>
      </c>
      <c r="L151" s="363"/>
      <c r="M151" s="353"/>
      <c r="N151" s="353"/>
      <c r="O151" s="114" t="s">
        <v>302</v>
      </c>
      <c r="P151" s="98">
        <v>0</v>
      </c>
      <c r="Q151" s="98">
        <v>1</v>
      </c>
      <c r="R151" s="398"/>
      <c r="S151" s="398"/>
      <c r="T151" s="287"/>
      <c r="U151" s="404" t="s">
        <v>142</v>
      </c>
    </row>
    <row r="152" spans="1:21" s="75" customFormat="1" ht="51">
      <c r="A152" s="132" t="s">
        <v>202</v>
      </c>
      <c r="B152" s="69" t="s">
        <v>45</v>
      </c>
      <c r="C152" s="67" t="s">
        <v>42</v>
      </c>
      <c r="D152" s="95" t="s">
        <v>55</v>
      </c>
      <c r="E152" s="97" t="s">
        <v>56</v>
      </c>
      <c r="F152" s="97">
        <v>5000</v>
      </c>
      <c r="G152" s="95" t="s">
        <v>244</v>
      </c>
      <c r="H152" s="95" t="s">
        <v>71</v>
      </c>
      <c r="I152" s="95" t="s">
        <v>72</v>
      </c>
      <c r="J152" s="97">
        <v>0</v>
      </c>
      <c r="K152" s="133">
        <v>1</v>
      </c>
      <c r="L152" s="342"/>
      <c r="M152" s="344"/>
      <c r="N152" s="344"/>
      <c r="O152" s="114" t="s">
        <v>387</v>
      </c>
      <c r="P152" s="98">
        <v>0</v>
      </c>
      <c r="Q152" s="98">
        <v>4</v>
      </c>
      <c r="R152" s="399"/>
      <c r="S152" s="399"/>
      <c r="T152" s="288"/>
      <c r="U152" s="405" t="s">
        <v>142</v>
      </c>
    </row>
    <row r="153" spans="1:21" s="75" customFormat="1" ht="51" customHeight="1">
      <c r="A153" s="445" t="s">
        <v>202</v>
      </c>
      <c r="B153" s="498" t="s">
        <v>45</v>
      </c>
      <c r="C153" s="462" t="s">
        <v>104</v>
      </c>
      <c r="D153" s="358" t="s">
        <v>245</v>
      </c>
      <c r="E153" s="358" t="s">
        <v>56</v>
      </c>
      <c r="F153" s="358">
        <v>5000</v>
      </c>
      <c r="G153" s="358" t="s">
        <v>244</v>
      </c>
      <c r="H153" s="358" t="s">
        <v>124</v>
      </c>
      <c r="I153" s="358" t="s">
        <v>125</v>
      </c>
      <c r="J153" s="358">
        <v>600</v>
      </c>
      <c r="K153" s="494">
        <v>600</v>
      </c>
      <c r="L153" s="341">
        <v>2020630010135</v>
      </c>
      <c r="M153" s="343" t="s">
        <v>195</v>
      </c>
      <c r="N153" s="343" t="s">
        <v>401</v>
      </c>
      <c r="O153" s="504" t="s">
        <v>296</v>
      </c>
      <c r="P153" s="123">
        <v>1</v>
      </c>
      <c r="Q153" s="123">
        <v>1</v>
      </c>
      <c r="R153" s="397" t="s">
        <v>444</v>
      </c>
      <c r="S153" s="410" t="s">
        <v>445</v>
      </c>
      <c r="T153" s="286">
        <v>127890000</v>
      </c>
      <c r="U153" s="403" t="s">
        <v>142</v>
      </c>
    </row>
    <row r="154" spans="1:21" s="75" customFormat="1" ht="34.5" customHeight="1">
      <c r="A154" s="454"/>
      <c r="B154" s="499"/>
      <c r="C154" s="464"/>
      <c r="D154" s="359"/>
      <c r="E154" s="359"/>
      <c r="F154" s="359"/>
      <c r="G154" s="359"/>
      <c r="H154" s="359"/>
      <c r="I154" s="359"/>
      <c r="J154" s="359"/>
      <c r="K154" s="495"/>
      <c r="L154" s="342"/>
      <c r="M154" s="344"/>
      <c r="N154" s="344"/>
      <c r="O154" s="504" t="s">
        <v>297</v>
      </c>
      <c r="P154" s="98">
        <v>0</v>
      </c>
      <c r="Q154" s="98">
        <v>1</v>
      </c>
      <c r="R154" s="399"/>
      <c r="S154" s="399"/>
      <c r="T154" s="288"/>
      <c r="U154" s="405"/>
    </row>
    <row r="155" spans="1:21" s="75" customFormat="1" ht="76.5" customHeight="1">
      <c r="A155" s="445" t="s">
        <v>202</v>
      </c>
      <c r="B155" s="427" t="s">
        <v>41</v>
      </c>
      <c r="C155" s="427" t="s">
        <v>42</v>
      </c>
      <c r="D155" s="350" t="s">
        <v>73</v>
      </c>
      <c r="E155" s="350" t="s">
        <v>56</v>
      </c>
      <c r="F155" s="350">
        <v>9</v>
      </c>
      <c r="G155" s="350" t="s">
        <v>74</v>
      </c>
      <c r="H155" s="350" t="s">
        <v>248</v>
      </c>
      <c r="I155" s="350" t="s">
        <v>249</v>
      </c>
      <c r="J155" s="350">
        <v>0</v>
      </c>
      <c r="K155" s="338">
        <v>11</v>
      </c>
      <c r="L155" s="363">
        <v>2020630010127</v>
      </c>
      <c r="M155" s="353" t="s">
        <v>397</v>
      </c>
      <c r="N155" s="353" t="s">
        <v>417</v>
      </c>
      <c r="O155" s="105" t="s">
        <v>169</v>
      </c>
      <c r="P155" s="124">
        <v>12</v>
      </c>
      <c r="Q155" s="125">
        <v>4</v>
      </c>
      <c r="R155" s="420" t="s">
        <v>446</v>
      </c>
      <c r="S155" s="423" t="s">
        <v>447</v>
      </c>
      <c r="T155" s="310">
        <v>123010000</v>
      </c>
      <c r="U155" s="424" t="s">
        <v>142</v>
      </c>
    </row>
    <row r="156" spans="1:21" s="75" customFormat="1" ht="34.5" customHeight="1">
      <c r="A156" s="454"/>
      <c r="B156" s="428"/>
      <c r="C156" s="428"/>
      <c r="D156" s="352"/>
      <c r="E156" s="352"/>
      <c r="F156" s="352"/>
      <c r="G156" s="351"/>
      <c r="H156" s="351"/>
      <c r="I156" s="351"/>
      <c r="J156" s="352"/>
      <c r="K156" s="340"/>
      <c r="L156" s="363"/>
      <c r="M156" s="353"/>
      <c r="N156" s="353"/>
      <c r="O156" s="105" t="s">
        <v>389</v>
      </c>
      <c r="P156" s="124">
        <v>0</v>
      </c>
      <c r="Q156" s="126">
        <v>1</v>
      </c>
      <c r="R156" s="421"/>
      <c r="S156" s="421"/>
      <c r="T156" s="311"/>
      <c r="U156" s="424"/>
    </row>
    <row r="157" spans="1:21" s="75" customFormat="1" ht="34.5" customHeight="1">
      <c r="A157" s="433" t="s">
        <v>202</v>
      </c>
      <c r="B157" s="436" t="s">
        <v>41</v>
      </c>
      <c r="C157" s="436" t="s">
        <v>42</v>
      </c>
      <c r="D157" s="350" t="s">
        <v>73</v>
      </c>
      <c r="E157" s="350" t="s">
        <v>56</v>
      </c>
      <c r="F157" s="350">
        <v>9</v>
      </c>
      <c r="G157" s="354" t="s">
        <v>74</v>
      </c>
      <c r="H157" s="354" t="s">
        <v>246</v>
      </c>
      <c r="I157" s="354" t="s">
        <v>247</v>
      </c>
      <c r="J157" s="354">
        <v>3</v>
      </c>
      <c r="K157" s="356">
        <v>4</v>
      </c>
      <c r="L157" s="363"/>
      <c r="M157" s="353"/>
      <c r="N157" s="353"/>
      <c r="O157" s="105" t="s">
        <v>250</v>
      </c>
      <c r="P157" s="124">
        <v>0</v>
      </c>
      <c r="Q157" s="125">
        <v>1</v>
      </c>
      <c r="R157" s="421"/>
      <c r="S157" s="421"/>
      <c r="T157" s="311"/>
      <c r="U157" s="424" t="s">
        <v>142</v>
      </c>
    </row>
    <row r="158" spans="1:21" s="75" customFormat="1" ht="34.5" customHeight="1">
      <c r="A158" s="434" t="s">
        <v>202</v>
      </c>
      <c r="B158" s="437" t="s">
        <v>41</v>
      </c>
      <c r="C158" s="437" t="s">
        <v>42</v>
      </c>
      <c r="D158" s="351" t="s">
        <v>73</v>
      </c>
      <c r="E158" s="351"/>
      <c r="F158" s="351"/>
      <c r="G158" s="355"/>
      <c r="H158" s="355"/>
      <c r="I158" s="355"/>
      <c r="J158" s="355"/>
      <c r="K158" s="357"/>
      <c r="L158" s="363"/>
      <c r="M158" s="353"/>
      <c r="N158" s="353"/>
      <c r="O158" s="105" t="s">
        <v>168</v>
      </c>
      <c r="P158" s="124">
        <v>4</v>
      </c>
      <c r="Q158" s="125">
        <v>3</v>
      </c>
      <c r="R158" s="421"/>
      <c r="S158" s="421"/>
      <c r="T158" s="311"/>
      <c r="U158" s="424" t="s">
        <v>142</v>
      </c>
    </row>
    <row r="159" spans="1:21" s="75" customFormat="1" ht="34.5" customHeight="1">
      <c r="A159" s="434" t="s">
        <v>202</v>
      </c>
      <c r="B159" s="437" t="s">
        <v>41</v>
      </c>
      <c r="C159" s="437" t="s">
        <v>42</v>
      </c>
      <c r="D159" s="351" t="s">
        <v>73</v>
      </c>
      <c r="E159" s="351"/>
      <c r="F159" s="351"/>
      <c r="G159" s="355"/>
      <c r="H159" s="355"/>
      <c r="I159" s="355"/>
      <c r="J159" s="355"/>
      <c r="K159" s="357"/>
      <c r="L159" s="363"/>
      <c r="M159" s="353"/>
      <c r="N159" s="353"/>
      <c r="O159" s="105" t="s">
        <v>170</v>
      </c>
      <c r="P159" s="124">
        <v>1</v>
      </c>
      <c r="Q159" s="125">
        <v>9</v>
      </c>
      <c r="R159" s="421"/>
      <c r="S159" s="421"/>
      <c r="T159" s="311"/>
      <c r="U159" s="424" t="s">
        <v>142</v>
      </c>
    </row>
    <row r="160" spans="1:21" s="75" customFormat="1" ht="34.5" customHeight="1">
      <c r="A160" s="434" t="s">
        <v>202</v>
      </c>
      <c r="B160" s="437" t="s">
        <v>41</v>
      </c>
      <c r="C160" s="437" t="s">
        <v>42</v>
      </c>
      <c r="D160" s="351" t="s">
        <v>73</v>
      </c>
      <c r="E160" s="351"/>
      <c r="F160" s="351"/>
      <c r="G160" s="355"/>
      <c r="H160" s="355"/>
      <c r="I160" s="355"/>
      <c r="J160" s="355"/>
      <c r="K160" s="357"/>
      <c r="L160" s="363"/>
      <c r="M160" s="353"/>
      <c r="N160" s="353"/>
      <c r="O160" s="105" t="s">
        <v>171</v>
      </c>
      <c r="P160" s="124">
        <v>8</v>
      </c>
      <c r="Q160" s="125">
        <v>6</v>
      </c>
      <c r="R160" s="421"/>
      <c r="S160" s="421"/>
      <c r="T160" s="311"/>
      <c r="U160" s="424" t="s">
        <v>142</v>
      </c>
    </row>
    <row r="161" spans="1:21" s="75" customFormat="1" ht="34.5" customHeight="1">
      <c r="A161" s="434" t="s">
        <v>202</v>
      </c>
      <c r="B161" s="437" t="s">
        <v>41</v>
      </c>
      <c r="C161" s="437" t="s">
        <v>42</v>
      </c>
      <c r="D161" s="351" t="s">
        <v>73</v>
      </c>
      <c r="E161" s="351"/>
      <c r="F161" s="351"/>
      <c r="G161" s="355"/>
      <c r="H161" s="355"/>
      <c r="I161" s="355"/>
      <c r="J161" s="355"/>
      <c r="K161" s="357"/>
      <c r="L161" s="363"/>
      <c r="M161" s="353"/>
      <c r="N161" s="353"/>
      <c r="O161" s="105" t="s">
        <v>172</v>
      </c>
      <c r="P161" s="124">
        <v>1</v>
      </c>
      <c r="Q161" s="126">
        <v>1</v>
      </c>
      <c r="R161" s="421"/>
      <c r="S161" s="421"/>
      <c r="T161" s="311"/>
      <c r="U161" s="424" t="s">
        <v>142</v>
      </c>
    </row>
    <row r="162" spans="1:21" s="75" customFormat="1" ht="34.5" customHeight="1">
      <c r="A162" s="434" t="s">
        <v>202</v>
      </c>
      <c r="B162" s="437" t="s">
        <v>41</v>
      </c>
      <c r="C162" s="437" t="s">
        <v>42</v>
      </c>
      <c r="D162" s="351" t="s">
        <v>73</v>
      </c>
      <c r="E162" s="351"/>
      <c r="F162" s="351"/>
      <c r="G162" s="355"/>
      <c r="H162" s="355"/>
      <c r="I162" s="355"/>
      <c r="J162" s="355"/>
      <c r="K162" s="357"/>
      <c r="L162" s="363"/>
      <c r="M162" s="353"/>
      <c r="N162" s="353"/>
      <c r="O162" s="105" t="s">
        <v>390</v>
      </c>
      <c r="P162" s="124">
        <v>1</v>
      </c>
      <c r="Q162" s="125">
        <v>1</v>
      </c>
      <c r="R162" s="421"/>
      <c r="S162" s="421"/>
      <c r="T162" s="311"/>
      <c r="U162" s="424" t="s">
        <v>142</v>
      </c>
    </row>
    <row r="163" spans="1:21" s="75" customFormat="1" ht="34.5" customHeight="1">
      <c r="A163" s="434" t="s">
        <v>202</v>
      </c>
      <c r="B163" s="437" t="s">
        <v>41</v>
      </c>
      <c r="C163" s="437" t="s">
        <v>42</v>
      </c>
      <c r="D163" s="351" t="s">
        <v>73</v>
      </c>
      <c r="E163" s="351"/>
      <c r="F163" s="351"/>
      <c r="G163" s="355"/>
      <c r="H163" s="355"/>
      <c r="I163" s="355"/>
      <c r="J163" s="355"/>
      <c r="K163" s="357"/>
      <c r="L163" s="363"/>
      <c r="M163" s="353"/>
      <c r="N163" s="353"/>
      <c r="O163" s="105" t="s">
        <v>173</v>
      </c>
      <c r="P163" s="124">
        <v>0</v>
      </c>
      <c r="Q163" s="126">
        <v>1</v>
      </c>
      <c r="R163" s="421"/>
      <c r="S163" s="421"/>
      <c r="T163" s="311"/>
      <c r="U163" s="424" t="s">
        <v>142</v>
      </c>
    </row>
    <row r="164" spans="1:21" s="75" customFormat="1" ht="34.5" customHeight="1">
      <c r="A164" s="434" t="s">
        <v>202</v>
      </c>
      <c r="B164" s="437" t="s">
        <v>41</v>
      </c>
      <c r="C164" s="437" t="s">
        <v>42</v>
      </c>
      <c r="D164" s="351" t="s">
        <v>73</v>
      </c>
      <c r="E164" s="351"/>
      <c r="F164" s="351"/>
      <c r="G164" s="355"/>
      <c r="H164" s="355"/>
      <c r="I164" s="355"/>
      <c r="J164" s="355"/>
      <c r="K164" s="357"/>
      <c r="L164" s="363"/>
      <c r="M164" s="353"/>
      <c r="N164" s="353"/>
      <c r="O164" s="105" t="s">
        <v>174</v>
      </c>
      <c r="P164" s="124">
        <v>22</v>
      </c>
      <c r="Q164" s="125">
        <v>6</v>
      </c>
      <c r="R164" s="421"/>
      <c r="S164" s="421"/>
      <c r="T164" s="311"/>
      <c r="U164" s="424" t="s">
        <v>142</v>
      </c>
    </row>
    <row r="165" spans="1:21" s="76" customFormat="1" ht="34.5" customHeight="1">
      <c r="A165" s="434" t="s">
        <v>202</v>
      </c>
      <c r="B165" s="437" t="s">
        <v>41</v>
      </c>
      <c r="C165" s="437" t="s">
        <v>42</v>
      </c>
      <c r="D165" s="351" t="s">
        <v>73</v>
      </c>
      <c r="E165" s="351"/>
      <c r="F165" s="351"/>
      <c r="G165" s="355"/>
      <c r="H165" s="355"/>
      <c r="I165" s="355"/>
      <c r="J165" s="355"/>
      <c r="K165" s="357"/>
      <c r="L165" s="363"/>
      <c r="M165" s="353"/>
      <c r="N165" s="353"/>
      <c r="O165" s="105" t="s">
        <v>175</v>
      </c>
      <c r="P165" s="124">
        <v>27</v>
      </c>
      <c r="Q165" s="125">
        <v>9</v>
      </c>
      <c r="R165" s="421"/>
      <c r="S165" s="421"/>
      <c r="T165" s="311"/>
      <c r="U165" s="424" t="s">
        <v>142</v>
      </c>
    </row>
    <row r="166" spans="1:21" s="76" customFormat="1" ht="34.5" customHeight="1">
      <c r="A166" s="434" t="s">
        <v>202</v>
      </c>
      <c r="B166" s="437" t="s">
        <v>41</v>
      </c>
      <c r="C166" s="437" t="s">
        <v>42</v>
      </c>
      <c r="D166" s="351" t="s">
        <v>73</v>
      </c>
      <c r="E166" s="351"/>
      <c r="F166" s="351"/>
      <c r="G166" s="355"/>
      <c r="H166" s="355"/>
      <c r="I166" s="355"/>
      <c r="J166" s="355"/>
      <c r="K166" s="357"/>
      <c r="L166" s="363"/>
      <c r="M166" s="353"/>
      <c r="N166" s="353"/>
      <c r="O166" s="105" t="s">
        <v>176</v>
      </c>
      <c r="P166" s="127">
        <v>1</v>
      </c>
      <c r="Q166" s="126">
        <v>1</v>
      </c>
      <c r="R166" s="421"/>
      <c r="S166" s="421"/>
      <c r="T166" s="311"/>
      <c r="U166" s="424" t="s">
        <v>142</v>
      </c>
    </row>
    <row r="167" spans="1:21" s="76" customFormat="1" ht="34.5" customHeight="1">
      <c r="A167" s="434" t="s">
        <v>202</v>
      </c>
      <c r="B167" s="437" t="s">
        <v>41</v>
      </c>
      <c r="C167" s="437" t="s">
        <v>42</v>
      </c>
      <c r="D167" s="351" t="s">
        <v>73</v>
      </c>
      <c r="E167" s="351"/>
      <c r="F167" s="351"/>
      <c r="G167" s="355"/>
      <c r="H167" s="355"/>
      <c r="I167" s="355"/>
      <c r="J167" s="355"/>
      <c r="K167" s="357"/>
      <c r="L167" s="363"/>
      <c r="M167" s="353"/>
      <c r="N167" s="353"/>
      <c r="O167" s="105" t="s">
        <v>177</v>
      </c>
      <c r="P167" s="124">
        <v>0</v>
      </c>
      <c r="Q167" s="125">
        <v>1</v>
      </c>
      <c r="R167" s="421"/>
      <c r="S167" s="421"/>
      <c r="T167" s="311"/>
      <c r="U167" s="424" t="s">
        <v>142</v>
      </c>
    </row>
    <row r="168" spans="1:21" s="76" customFormat="1" ht="34.5" customHeight="1">
      <c r="A168" s="434" t="s">
        <v>202</v>
      </c>
      <c r="B168" s="437" t="s">
        <v>41</v>
      </c>
      <c r="C168" s="437" t="s">
        <v>42</v>
      </c>
      <c r="D168" s="351" t="s">
        <v>73</v>
      </c>
      <c r="E168" s="351"/>
      <c r="F168" s="351"/>
      <c r="G168" s="355"/>
      <c r="H168" s="355"/>
      <c r="I168" s="355"/>
      <c r="J168" s="355"/>
      <c r="K168" s="357"/>
      <c r="L168" s="363"/>
      <c r="M168" s="353"/>
      <c r="N168" s="353"/>
      <c r="O168" s="105" t="s">
        <v>178</v>
      </c>
      <c r="P168" s="127">
        <v>1</v>
      </c>
      <c r="Q168" s="126">
        <v>1</v>
      </c>
      <c r="R168" s="421"/>
      <c r="S168" s="421"/>
      <c r="T168" s="311"/>
      <c r="U168" s="424" t="s">
        <v>142</v>
      </c>
    </row>
    <row r="169" spans="1:21" s="76" customFormat="1" ht="34.5" customHeight="1">
      <c r="A169" s="434" t="s">
        <v>202</v>
      </c>
      <c r="B169" s="437" t="s">
        <v>41</v>
      </c>
      <c r="C169" s="437" t="s">
        <v>42</v>
      </c>
      <c r="D169" s="351" t="s">
        <v>73</v>
      </c>
      <c r="E169" s="351"/>
      <c r="F169" s="351"/>
      <c r="G169" s="355"/>
      <c r="H169" s="355"/>
      <c r="I169" s="355"/>
      <c r="J169" s="355"/>
      <c r="K169" s="357"/>
      <c r="L169" s="363"/>
      <c r="M169" s="353"/>
      <c r="N169" s="353"/>
      <c r="O169" s="105" t="s">
        <v>179</v>
      </c>
      <c r="P169" s="124">
        <v>0</v>
      </c>
      <c r="Q169" s="126">
        <v>1</v>
      </c>
      <c r="R169" s="421"/>
      <c r="S169" s="421"/>
      <c r="T169" s="311"/>
      <c r="U169" s="424"/>
    </row>
    <row r="170" spans="1:21" s="76" customFormat="1" ht="34.5" customHeight="1">
      <c r="A170" s="434" t="s">
        <v>202</v>
      </c>
      <c r="B170" s="437" t="s">
        <v>41</v>
      </c>
      <c r="C170" s="437" t="s">
        <v>42</v>
      </c>
      <c r="D170" s="351" t="s">
        <v>73</v>
      </c>
      <c r="E170" s="351"/>
      <c r="F170" s="351"/>
      <c r="G170" s="355"/>
      <c r="H170" s="355"/>
      <c r="I170" s="355"/>
      <c r="J170" s="355"/>
      <c r="K170" s="357"/>
      <c r="L170" s="363"/>
      <c r="M170" s="353"/>
      <c r="N170" s="353"/>
      <c r="O170" s="105" t="s">
        <v>251</v>
      </c>
      <c r="P170" s="127">
        <v>1</v>
      </c>
      <c r="Q170" s="126">
        <v>1</v>
      </c>
      <c r="R170" s="421"/>
      <c r="S170" s="421"/>
      <c r="T170" s="311"/>
      <c r="U170" s="424"/>
    </row>
    <row r="171" spans="1:21" s="76" customFormat="1" ht="34.5" customHeight="1">
      <c r="A171" s="435" t="s">
        <v>202</v>
      </c>
      <c r="B171" s="438" t="s">
        <v>41</v>
      </c>
      <c r="C171" s="438" t="s">
        <v>42</v>
      </c>
      <c r="D171" s="352" t="s">
        <v>73</v>
      </c>
      <c r="E171" s="352"/>
      <c r="F171" s="352"/>
      <c r="G171" s="355"/>
      <c r="H171" s="355"/>
      <c r="I171" s="355"/>
      <c r="J171" s="355"/>
      <c r="K171" s="357"/>
      <c r="L171" s="363"/>
      <c r="M171" s="353"/>
      <c r="N171" s="353"/>
      <c r="O171" s="105" t="s">
        <v>180</v>
      </c>
      <c r="P171" s="124">
        <v>0</v>
      </c>
      <c r="Q171" s="125">
        <v>1</v>
      </c>
      <c r="R171" s="422"/>
      <c r="S171" s="422"/>
      <c r="T171" s="312"/>
      <c r="U171" s="424"/>
    </row>
    <row r="172" spans="1:21" s="76" customFormat="1" ht="89.25" customHeight="1">
      <c r="A172" s="132" t="s">
        <v>202</v>
      </c>
      <c r="B172" s="69" t="s">
        <v>41</v>
      </c>
      <c r="C172" s="67" t="s">
        <v>42</v>
      </c>
      <c r="D172" s="95" t="s">
        <v>73</v>
      </c>
      <c r="E172" s="97" t="s">
        <v>56</v>
      </c>
      <c r="F172" s="97">
        <v>9</v>
      </c>
      <c r="G172" s="354" t="s">
        <v>74</v>
      </c>
      <c r="H172" s="354" t="s">
        <v>246</v>
      </c>
      <c r="I172" s="354" t="s">
        <v>247</v>
      </c>
      <c r="J172" s="354">
        <v>3</v>
      </c>
      <c r="K172" s="356">
        <v>4</v>
      </c>
      <c r="L172" s="341">
        <v>2020630010125</v>
      </c>
      <c r="M172" s="343" t="s">
        <v>196</v>
      </c>
      <c r="N172" s="343" t="s">
        <v>414</v>
      </c>
      <c r="O172" s="105" t="s">
        <v>181</v>
      </c>
      <c r="P172" s="124">
        <v>0</v>
      </c>
      <c r="Q172" s="125">
        <v>2</v>
      </c>
      <c r="R172" s="413" t="s">
        <v>448</v>
      </c>
      <c r="S172" s="416" t="s">
        <v>418</v>
      </c>
      <c r="T172" s="301">
        <v>75350000</v>
      </c>
      <c r="U172" s="417" t="s">
        <v>142</v>
      </c>
    </row>
    <row r="173" spans="1:21" s="76" customFormat="1" ht="25.5">
      <c r="A173" s="132" t="s">
        <v>202</v>
      </c>
      <c r="B173" s="69" t="s">
        <v>41</v>
      </c>
      <c r="C173" s="67" t="s">
        <v>42</v>
      </c>
      <c r="D173" s="95" t="s">
        <v>73</v>
      </c>
      <c r="E173" s="97" t="s">
        <v>56</v>
      </c>
      <c r="F173" s="97">
        <v>9</v>
      </c>
      <c r="G173" s="355"/>
      <c r="H173" s="355"/>
      <c r="I173" s="355"/>
      <c r="J173" s="355"/>
      <c r="K173" s="357"/>
      <c r="L173" s="363"/>
      <c r="M173" s="353"/>
      <c r="N173" s="353"/>
      <c r="O173" s="105" t="s">
        <v>182</v>
      </c>
      <c r="P173" s="127">
        <v>1</v>
      </c>
      <c r="Q173" s="126">
        <v>1</v>
      </c>
      <c r="R173" s="415"/>
      <c r="S173" s="415"/>
      <c r="T173" s="303"/>
      <c r="U173" s="419" t="s">
        <v>142</v>
      </c>
    </row>
    <row r="174" spans="1:21" s="76" customFormat="1" ht="76.5" customHeight="1">
      <c r="A174" s="132" t="s">
        <v>202</v>
      </c>
      <c r="B174" s="69" t="s">
        <v>41</v>
      </c>
      <c r="C174" s="67" t="s">
        <v>42</v>
      </c>
      <c r="D174" s="95" t="s">
        <v>73</v>
      </c>
      <c r="E174" s="97" t="s">
        <v>56</v>
      </c>
      <c r="F174" s="97">
        <v>9</v>
      </c>
      <c r="G174" s="350" t="s">
        <v>74</v>
      </c>
      <c r="H174" s="350" t="s">
        <v>75</v>
      </c>
      <c r="I174" s="350" t="s">
        <v>76</v>
      </c>
      <c r="J174" s="350">
        <v>11</v>
      </c>
      <c r="K174" s="338">
        <v>11</v>
      </c>
      <c r="L174" s="341">
        <v>2020630010126</v>
      </c>
      <c r="M174" s="343" t="s">
        <v>197</v>
      </c>
      <c r="N174" s="343" t="s">
        <v>406</v>
      </c>
      <c r="O174" s="105" t="s">
        <v>183</v>
      </c>
      <c r="P174" s="127">
        <v>1</v>
      </c>
      <c r="Q174" s="126">
        <v>1</v>
      </c>
      <c r="R174" s="413" t="s">
        <v>449</v>
      </c>
      <c r="S174" s="416" t="s">
        <v>450</v>
      </c>
      <c r="T174" s="317">
        <f>616000000+1219155660.93</f>
        <v>1835155660.93</v>
      </c>
      <c r="U174" s="417" t="s">
        <v>142</v>
      </c>
    </row>
    <row r="175" spans="1:21" s="76" customFormat="1" ht="34.5" customHeight="1">
      <c r="A175" s="132" t="s">
        <v>202</v>
      </c>
      <c r="B175" s="69" t="s">
        <v>41</v>
      </c>
      <c r="C175" s="67" t="s">
        <v>42</v>
      </c>
      <c r="D175" s="95" t="s">
        <v>73</v>
      </c>
      <c r="E175" s="97" t="s">
        <v>56</v>
      </c>
      <c r="F175" s="97">
        <v>9</v>
      </c>
      <c r="G175" s="351"/>
      <c r="H175" s="351"/>
      <c r="I175" s="351"/>
      <c r="J175" s="351"/>
      <c r="K175" s="339"/>
      <c r="L175" s="363"/>
      <c r="M175" s="353"/>
      <c r="N175" s="353"/>
      <c r="O175" s="105" t="s">
        <v>184</v>
      </c>
      <c r="P175" s="124">
        <v>0</v>
      </c>
      <c r="Q175" s="125">
        <v>11</v>
      </c>
      <c r="R175" s="414"/>
      <c r="S175" s="414"/>
      <c r="T175" s="318"/>
      <c r="U175" s="418" t="s">
        <v>142</v>
      </c>
    </row>
    <row r="176" spans="1:21" s="76" customFormat="1" ht="34.5" customHeight="1">
      <c r="A176" s="132" t="s">
        <v>202</v>
      </c>
      <c r="B176" s="69" t="s">
        <v>41</v>
      </c>
      <c r="C176" s="67" t="s">
        <v>42</v>
      </c>
      <c r="D176" s="95" t="s">
        <v>73</v>
      </c>
      <c r="E176" s="97" t="s">
        <v>56</v>
      </c>
      <c r="F176" s="97">
        <v>9</v>
      </c>
      <c r="G176" s="351"/>
      <c r="H176" s="351"/>
      <c r="I176" s="351"/>
      <c r="J176" s="351"/>
      <c r="K176" s="339"/>
      <c r="L176" s="363"/>
      <c r="M176" s="353"/>
      <c r="N176" s="353"/>
      <c r="O176" s="105" t="s">
        <v>185</v>
      </c>
      <c r="P176" s="127">
        <v>1</v>
      </c>
      <c r="Q176" s="126">
        <v>1</v>
      </c>
      <c r="R176" s="414"/>
      <c r="S176" s="414"/>
      <c r="T176" s="318"/>
      <c r="U176" s="418" t="s">
        <v>142</v>
      </c>
    </row>
    <row r="177" spans="1:21" s="76" customFormat="1" ht="34.5" customHeight="1">
      <c r="A177" s="132" t="s">
        <v>202</v>
      </c>
      <c r="B177" s="69" t="s">
        <v>41</v>
      </c>
      <c r="C177" s="67" t="s">
        <v>42</v>
      </c>
      <c r="D177" s="95" t="s">
        <v>73</v>
      </c>
      <c r="E177" s="97" t="s">
        <v>56</v>
      </c>
      <c r="F177" s="97">
        <v>9</v>
      </c>
      <c r="G177" s="351"/>
      <c r="H177" s="351"/>
      <c r="I177" s="351"/>
      <c r="J177" s="351"/>
      <c r="K177" s="339"/>
      <c r="L177" s="363"/>
      <c r="M177" s="353"/>
      <c r="N177" s="353"/>
      <c r="O177" s="105" t="s">
        <v>186</v>
      </c>
      <c r="P177" s="127">
        <v>1</v>
      </c>
      <c r="Q177" s="126">
        <v>1</v>
      </c>
      <c r="R177" s="414"/>
      <c r="S177" s="414"/>
      <c r="T177" s="318"/>
      <c r="U177" s="418" t="s">
        <v>142</v>
      </c>
    </row>
    <row r="178" spans="1:21" s="76" customFormat="1" ht="34.5" customHeight="1">
      <c r="A178" s="132" t="s">
        <v>202</v>
      </c>
      <c r="B178" s="69" t="s">
        <v>41</v>
      </c>
      <c r="C178" s="67" t="s">
        <v>42</v>
      </c>
      <c r="D178" s="95" t="s">
        <v>73</v>
      </c>
      <c r="E178" s="97" t="s">
        <v>56</v>
      </c>
      <c r="F178" s="97">
        <v>9</v>
      </c>
      <c r="G178" s="352"/>
      <c r="H178" s="352"/>
      <c r="I178" s="352"/>
      <c r="J178" s="352"/>
      <c r="K178" s="340"/>
      <c r="L178" s="342"/>
      <c r="M178" s="344"/>
      <c r="N178" s="344"/>
      <c r="O178" s="105" t="s">
        <v>187</v>
      </c>
      <c r="P178" s="127">
        <v>1</v>
      </c>
      <c r="Q178" s="126">
        <v>1</v>
      </c>
      <c r="R178" s="415"/>
      <c r="S178" s="415"/>
      <c r="T178" s="319"/>
      <c r="U178" s="419" t="s">
        <v>142</v>
      </c>
    </row>
    <row r="179" spans="1:21" s="75" customFormat="1" ht="34.5" customHeight="1">
      <c r="A179" s="445" t="s">
        <v>202</v>
      </c>
      <c r="B179" s="436" t="s">
        <v>45</v>
      </c>
      <c r="C179" s="436" t="s">
        <v>46</v>
      </c>
      <c r="D179" s="350" t="s">
        <v>252</v>
      </c>
      <c r="E179" s="350" t="s">
        <v>56</v>
      </c>
      <c r="F179" s="350">
        <v>1</v>
      </c>
      <c r="G179" s="350" t="s">
        <v>97</v>
      </c>
      <c r="H179" s="350" t="s">
        <v>98</v>
      </c>
      <c r="I179" s="107" t="s">
        <v>253</v>
      </c>
      <c r="J179" s="57">
        <v>16</v>
      </c>
      <c r="K179" s="133">
        <v>16</v>
      </c>
      <c r="L179" s="341">
        <v>2020630010136</v>
      </c>
      <c r="M179" s="343" t="s">
        <v>198</v>
      </c>
      <c r="N179" s="343" t="s">
        <v>415</v>
      </c>
      <c r="O179" s="114" t="s">
        <v>254</v>
      </c>
      <c r="P179" s="98">
        <v>2</v>
      </c>
      <c r="Q179" s="98">
        <v>2</v>
      </c>
      <c r="R179" s="397" t="s">
        <v>457</v>
      </c>
      <c r="S179" s="400" t="s">
        <v>458</v>
      </c>
      <c r="T179" s="286">
        <v>152848094</v>
      </c>
      <c r="U179" s="403" t="s">
        <v>142</v>
      </c>
    </row>
    <row r="180" spans="1:21" s="75" customFormat="1" ht="34.5" customHeight="1">
      <c r="A180" s="446"/>
      <c r="B180" s="437"/>
      <c r="C180" s="437" t="s">
        <v>46</v>
      </c>
      <c r="D180" s="351" t="s">
        <v>252</v>
      </c>
      <c r="E180" s="351" t="s">
        <v>56</v>
      </c>
      <c r="F180" s="351">
        <v>1</v>
      </c>
      <c r="G180" s="351" t="s">
        <v>97</v>
      </c>
      <c r="H180" s="351" t="s">
        <v>98</v>
      </c>
      <c r="I180" s="107" t="s">
        <v>255</v>
      </c>
      <c r="J180" s="128">
        <v>16</v>
      </c>
      <c r="K180" s="133">
        <v>16</v>
      </c>
      <c r="L180" s="363"/>
      <c r="M180" s="353"/>
      <c r="N180" s="353"/>
      <c r="O180" s="114" t="s">
        <v>256</v>
      </c>
      <c r="P180" s="98">
        <v>2</v>
      </c>
      <c r="Q180" s="98">
        <v>1</v>
      </c>
      <c r="R180" s="398"/>
      <c r="S180" s="401"/>
      <c r="T180" s="287"/>
      <c r="U180" s="404"/>
    </row>
    <row r="181" spans="1:21" s="75" customFormat="1" ht="34.5" customHeight="1">
      <c r="A181" s="446"/>
      <c r="B181" s="437"/>
      <c r="C181" s="437" t="s">
        <v>46</v>
      </c>
      <c r="D181" s="351" t="s">
        <v>252</v>
      </c>
      <c r="E181" s="351" t="s">
        <v>56</v>
      </c>
      <c r="F181" s="351">
        <v>1</v>
      </c>
      <c r="G181" s="351" t="s">
        <v>97</v>
      </c>
      <c r="H181" s="351" t="s">
        <v>98</v>
      </c>
      <c r="I181" s="345" t="s">
        <v>257</v>
      </c>
      <c r="J181" s="346">
        <v>16</v>
      </c>
      <c r="K181" s="347">
        <v>16</v>
      </c>
      <c r="L181" s="363"/>
      <c r="M181" s="353"/>
      <c r="N181" s="353"/>
      <c r="O181" s="114" t="s">
        <v>258</v>
      </c>
      <c r="P181" s="98">
        <v>6</v>
      </c>
      <c r="Q181" s="98">
        <v>6</v>
      </c>
      <c r="R181" s="398"/>
      <c r="S181" s="401"/>
      <c r="T181" s="287"/>
      <c r="U181" s="404"/>
    </row>
    <row r="182" spans="1:21" s="75" customFormat="1" ht="34.5" customHeight="1">
      <c r="A182" s="446"/>
      <c r="B182" s="437"/>
      <c r="C182" s="437" t="s">
        <v>46</v>
      </c>
      <c r="D182" s="351" t="s">
        <v>252</v>
      </c>
      <c r="E182" s="351" t="s">
        <v>56</v>
      </c>
      <c r="F182" s="351">
        <v>1</v>
      </c>
      <c r="G182" s="351" t="s">
        <v>97</v>
      </c>
      <c r="H182" s="351" t="s">
        <v>98</v>
      </c>
      <c r="I182" s="345"/>
      <c r="J182" s="346"/>
      <c r="K182" s="347"/>
      <c r="L182" s="363"/>
      <c r="M182" s="353"/>
      <c r="N182" s="353"/>
      <c r="O182" s="114" t="s">
        <v>145</v>
      </c>
      <c r="P182" s="123">
        <v>1</v>
      </c>
      <c r="Q182" s="123">
        <v>1</v>
      </c>
      <c r="R182" s="398"/>
      <c r="S182" s="401"/>
      <c r="T182" s="287"/>
      <c r="U182" s="404"/>
    </row>
    <row r="183" spans="1:21" s="75" customFormat="1" ht="34.5" customHeight="1">
      <c r="A183" s="446"/>
      <c r="B183" s="437"/>
      <c r="C183" s="437"/>
      <c r="D183" s="351"/>
      <c r="E183" s="351"/>
      <c r="F183" s="351"/>
      <c r="G183" s="351"/>
      <c r="H183" s="351"/>
      <c r="I183" s="345" t="s">
        <v>259</v>
      </c>
      <c r="J183" s="348">
        <v>1</v>
      </c>
      <c r="K183" s="349">
        <v>1</v>
      </c>
      <c r="L183" s="363"/>
      <c r="M183" s="353"/>
      <c r="N183" s="353"/>
      <c r="O183" s="114" t="s">
        <v>298</v>
      </c>
      <c r="P183" s="123">
        <v>1</v>
      </c>
      <c r="Q183" s="123">
        <v>1</v>
      </c>
      <c r="R183" s="398"/>
      <c r="S183" s="401"/>
      <c r="T183" s="287"/>
      <c r="U183" s="404"/>
    </row>
    <row r="184" spans="1:21" s="75" customFormat="1" ht="34.5" customHeight="1">
      <c r="A184" s="446"/>
      <c r="B184" s="437"/>
      <c r="C184" s="437"/>
      <c r="D184" s="351"/>
      <c r="E184" s="351"/>
      <c r="F184" s="351"/>
      <c r="G184" s="351"/>
      <c r="H184" s="351"/>
      <c r="I184" s="345"/>
      <c r="J184" s="348"/>
      <c r="K184" s="349"/>
      <c r="L184" s="363"/>
      <c r="M184" s="353"/>
      <c r="N184" s="353"/>
      <c r="O184" s="114" t="s">
        <v>260</v>
      </c>
      <c r="P184" s="98">
        <v>1</v>
      </c>
      <c r="Q184" s="98">
        <v>1</v>
      </c>
      <c r="R184" s="398"/>
      <c r="S184" s="401"/>
      <c r="T184" s="287"/>
      <c r="U184" s="404"/>
    </row>
    <row r="185" spans="1:21" s="75" customFormat="1" ht="34.5" customHeight="1">
      <c r="A185" s="446"/>
      <c r="B185" s="437"/>
      <c r="C185" s="437"/>
      <c r="D185" s="351"/>
      <c r="E185" s="351"/>
      <c r="F185" s="351"/>
      <c r="G185" s="351"/>
      <c r="H185" s="351"/>
      <c r="I185" s="345"/>
      <c r="J185" s="348"/>
      <c r="K185" s="349"/>
      <c r="L185" s="363"/>
      <c r="M185" s="353"/>
      <c r="N185" s="353"/>
      <c r="O185" s="114" t="s">
        <v>261</v>
      </c>
      <c r="P185" s="123">
        <v>1</v>
      </c>
      <c r="Q185" s="123">
        <v>1</v>
      </c>
      <c r="R185" s="398"/>
      <c r="S185" s="401"/>
      <c r="T185" s="287"/>
      <c r="U185" s="404"/>
    </row>
    <row r="186" spans="1:21" s="75" customFormat="1" ht="34.5" customHeight="1">
      <c r="A186" s="446"/>
      <c r="B186" s="437"/>
      <c r="C186" s="437"/>
      <c r="D186" s="351"/>
      <c r="E186" s="351"/>
      <c r="F186" s="351"/>
      <c r="G186" s="351"/>
      <c r="H186" s="351"/>
      <c r="I186" s="345"/>
      <c r="J186" s="348"/>
      <c r="K186" s="349"/>
      <c r="L186" s="363"/>
      <c r="M186" s="353"/>
      <c r="N186" s="353"/>
      <c r="O186" s="114" t="s">
        <v>262</v>
      </c>
      <c r="P186" s="123">
        <v>1</v>
      </c>
      <c r="Q186" s="123">
        <v>1</v>
      </c>
      <c r="R186" s="398"/>
      <c r="S186" s="401"/>
      <c r="T186" s="287"/>
      <c r="U186" s="404"/>
    </row>
    <row r="187" spans="1:21" s="75" customFormat="1" ht="34.5" customHeight="1">
      <c r="A187" s="445" t="s">
        <v>202</v>
      </c>
      <c r="B187" s="436" t="s">
        <v>45</v>
      </c>
      <c r="C187" s="436" t="s">
        <v>104</v>
      </c>
      <c r="D187" s="350" t="s">
        <v>245</v>
      </c>
      <c r="E187" s="350" t="s">
        <v>56</v>
      </c>
      <c r="F187" s="350">
        <v>0.2</v>
      </c>
      <c r="G187" s="350" t="s">
        <v>106</v>
      </c>
      <c r="H187" s="350" t="s">
        <v>68</v>
      </c>
      <c r="I187" s="95" t="s">
        <v>107</v>
      </c>
      <c r="J187" s="59">
        <v>1</v>
      </c>
      <c r="K187" s="60">
        <v>1</v>
      </c>
      <c r="L187" s="363"/>
      <c r="M187" s="353"/>
      <c r="N187" s="353"/>
      <c r="O187" s="114" t="s">
        <v>265</v>
      </c>
      <c r="P187" s="123">
        <v>0.5</v>
      </c>
      <c r="Q187" s="123">
        <v>0.3</v>
      </c>
      <c r="R187" s="398"/>
      <c r="S187" s="401"/>
      <c r="T187" s="287"/>
      <c r="U187" s="404"/>
    </row>
    <row r="188" spans="1:21" s="75" customFormat="1" ht="34.5" customHeight="1">
      <c r="A188" s="446"/>
      <c r="B188" s="437"/>
      <c r="C188" s="437"/>
      <c r="D188" s="351"/>
      <c r="E188" s="351"/>
      <c r="F188" s="351"/>
      <c r="G188" s="351"/>
      <c r="H188" s="351"/>
      <c r="I188" s="95" t="s">
        <v>108</v>
      </c>
      <c r="J188" s="59">
        <v>1</v>
      </c>
      <c r="K188" s="60">
        <v>1</v>
      </c>
      <c r="L188" s="363"/>
      <c r="M188" s="353"/>
      <c r="N188" s="353"/>
      <c r="O188" s="114" t="s">
        <v>266</v>
      </c>
      <c r="P188" s="98">
        <v>3</v>
      </c>
      <c r="Q188" s="98">
        <v>1</v>
      </c>
      <c r="R188" s="398"/>
      <c r="S188" s="401"/>
      <c r="T188" s="287"/>
      <c r="U188" s="404"/>
    </row>
    <row r="189" spans="1:21" s="75" customFormat="1" ht="34.5" customHeight="1">
      <c r="A189" s="446"/>
      <c r="B189" s="437"/>
      <c r="C189" s="437"/>
      <c r="D189" s="351"/>
      <c r="E189" s="351"/>
      <c r="F189" s="351"/>
      <c r="G189" s="351"/>
      <c r="H189" s="351"/>
      <c r="I189" s="129" t="s">
        <v>109</v>
      </c>
      <c r="J189" s="97">
        <v>8</v>
      </c>
      <c r="K189" s="133">
        <v>8</v>
      </c>
      <c r="L189" s="363"/>
      <c r="M189" s="353"/>
      <c r="N189" s="353"/>
      <c r="O189" s="114" t="s">
        <v>150</v>
      </c>
      <c r="P189" s="98">
        <v>6</v>
      </c>
      <c r="Q189" s="98">
        <v>2</v>
      </c>
      <c r="R189" s="398"/>
      <c r="S189" s="401"/>
      <c r="T189" s="287"/>
      <c r="U189" s="404"/>
    </row>
    <row r="190" spans="1:21" s="75" customFormat="1" ht="34.5" customHeight="1">
      <c r="A190" s="446"/>
      <c r="B190" s="437"/>
      <c r="C190" s="437"/>
      <c r="D190" s="351"/>
      <c r="E190" s="351"/>
      <c r="F190" s="351"/>
      <c r="G190" s="351"/>
      <c r="H190" s="351"/>
      <c r="I190" s="501" t="s">
        <v>267</v>
      </c>
      <c r="J190" s="350">
        <v>8</v>
      </c>
      <c r="K190" s="338">
        <v>10</v>
      </c>
      <c r="L190" s="363"/>
      <c r="M190" s="353"/>
      <c r="N190" s="353"/>
      <c r="O190" s="114" t="s">
        <v>391</v>
      </c>
      <c r="P190" s="123">
        <v>1</v>
      </c>
      <c r="Q190" s="123">
        <v>1</v>
      </c>
      <c r="R190" s="398"/>
      <c r="S190" s="401"/>
      <c r="T190" s="287"/>
      <c r="U190" s="404"/>
    </row>
    <row r="191" spans="1:21" s="77" customFormat="1" ht="34.5" customHeight="1">
      <c r="A191" s="446"/>
      <c r="B191" s="437"/>
      <c r="C191" s="437"/>
      <c r="D191" s="351"/>
      <c r="E191" s="351"/>
      <c r="F191" s="351"/>
      <c r="G191" s="351"/>
      <c r="H191" s="351"/>
      <c r="I191" s="502"/>
      <c r="J191" s="351"/>
      <c r="K191" s="339"/>
      <c r="L191" s="363"/>
      <c r="M191" s="353"/>
      <c r="N191" s="353"/>
      <c r="O191" s="114" t="s">
        <v>268</v>
      </c>
      <c r="P191" s="123">
        <v>1</v>
      </c>
      <c r="Q191" s="123">
        <v>0.5</v>
      </c>
      <c r="R191" s="398"/>
      <c r="S191" s="401"/>
      <c r="T191" s="287"/>
      <c r="U191" s="404"/>
    </row>
    <row r="192" spans="1:21" s="75" customFormat="1" ht="34.5" customHeight="1">
      <c r="A192" s="446"/>
      <c r="B192" s="437"/>
      <c r="C192" s="437"/>
      <c r="D192" s="351"/>
      <c r="E192" s="351"/>
      <c r="F192" s="351"/>
      <c r="G192" s="351"/>
      <c r="H192" s="351"/>
      <c r="I192" s="502"/>
      <c r="J192" s="351"/>
      <c r="K192" s="339"/>
      <c r="L192" s="363"/>
      <c r="M192" s="353"/>
      <c r="N192" s="353"/>
      <c r="O192" s="114" t="s">
        <v>263</v>
      </c>
      <c r="P192" s="98">
        <v>1</v>
      </c>
      <c r="Q192" s="98">
        <v>1</v>
      </c>
      <c r="R192" s="398"/>
      <c r="S192" s="401"/>
      <c r="T192" s="287"/>
      <c r="U192" s="404"/>
    </row>
    <row r="193" spans="1:21" s="75" customFormat="1" ht="34.5" customHeight="1">
      <c r="A193" s="454"/>
      <c r="B193" s="438"/>
      <c r="C193" s="438"/>
      <c r="D193" s="352"/>
      <c r="E193" s="352"/>
      <c r="F193" s="352"/>
      <c r="G193" s="352"/>
      <c r="H193" s="352"/>
      <c r="I193" s="503"/>
      <c r="J193" s="352"/>
      <c r="K193" s="340"/>
      <c r="L193" s="342"/>
      <c r="M193" s="344"/>
      <c r="N193" s="344"/>
      <c r="O193" s="114" t="s">
        <v>264</v>
      </c>
      <c r="P193" s="98">
        <v>1</v>
      </c>
      <c r="Q193" s="98">
        <v>1</v>
      </c>
      <c r="R193" s="399"/>
      <c r="S193" s="402"/>
      <c r="T193" s="288"/>
      <c r="U193" s="405"/>
    </row>
    <row r="194" spans="1:21" s="75" customFormat="1" ht="34.5" customHeight="1">
      <c r="A194" s="445" t="s">
        <v>202</v>
      </c>
      <c r="B194" s="436" t="s">
        <v>45</v>
      </c>
      <c r="C194" s="436" t="s">
        <v>104</v>
      </c>
      <c r="D194" s="350" t="s">
        <v>111</v>
      </c>
      <c r="E194" s="350" t="s">
        <v>56</v>
      </c>
      <c r="F194" s="350">
        <v>4000</v>
      </c>
      <c r="G194" s="350" t="s">
        <v>269</v>
      </c>
      <c r="H194" s="350" t="s">
        <v>111</v>
      </c>
      <c r="I194" s="350" t="s">
        <v>113</v>
      </c>
      <c r="J194" s="350" t="s">
        <v>63</v>
      </c>
      <c r="K194" s="338">
        <v>1</v>
      </c>
      <c r="L194" s="341">
        <v>2020630010131</v>
      </c>
      <c r="M194" s="343" t="s">
        <v>199</v>
      </c>
      <c r="N194" s="343" t="s">
        <v>416</v>
      </c>
      <c r="O194" s="114" t="s">
        <v>463</v>
      </c>
      <c r="P194" s="98">
        <v>0</v>
      </c>
      <c r="Q194" s="98">
        <v>6</v>
      </c>
      <c r="R194" s="397" t="s">
        <v>456</v>
      </c>
      <c r="S194" s="410" t="s">
        <v>458</v>
      </c>
      <c r="T194" s="325">
        <v>108640824.67</v>
      </c>
      <c r="U194" s="403" t="s">
        <v>142</v>
      </c>
    </row>
    <row r="195" spans="1:21" s="76" customFormat="1" ht="34.5" customHeight="1">
      <c r="A195" s="446"/>
      <c r="B195" s="437"/>
      <c r="C195" s="437"/>
      <c r="D195" s="351"/>
      <c r="E195" s="351"/>
      <c r="F195" s="351"/>
      <c r="G195" s="351"/>
      <c r="H195" s="351"/>
      <c r="I195" s="351"/>
      <c r="J195" s="351"/>
      <c r="K195" s="339"/>
      <c r="L195" s="363"/>
      <c r="M195" s="353"/>
      <c r="N195" s="353"/>
      <c r="O195" s="114" t="s">
        <v>504</v>
      </c>
      <c r="P195" s="98">
        <v>0</v>
      </c>
      <c r="Q195" s="98">
        <v>1</v>
      </c>
      <c r="R195" s="398"/>
      <c r="S195" s="398"/>
      <c r="T195" s="326"/>
      <c r="U195" s="404" t="s">
        <v>142</v>
      </c>
    </row>
    <row r="196" spans="1:21" s="76" customFormat="1" ht="34.5" customHeight="1">
      <c r="A196" s="446"/>
      <c r="B196" s="437"/>
      <c r="C196" s="437"/>
      <c r="D196" s="351"/>
      <c r="E196" s="351"/>
      <c r="F196" s="351"/>
      <c r="G196" s="351"/>
      <c r="H196" s="351"/>
      <c r="I196" s="351"/>
      <c r="J196" s="351"/>
      <c r="K196" s="339"/>
      <c r="L196" s="363"/>
      <c r="M196" s="353"/>
      <c r="N196" s="353"/>
      <c r="O196" s="114" t="s">
        <v>393</v>
      </c>
      <c r="P196" s="98">
        <v>0</v>
      </c>
      <c r="Q196" s="98">
        <v>1</v>
      </c>
      <c r="R196" s="398"/>
      <c r="S196" s="398"/>
      <c r="T196" s="326"/>
      <c r="U196" s="404"/>
    </row>
    <row r="197" spans="1:21" s="76" customFormat="1" ht="34.5" customHeight="1">
      <c r="A197" s="446"/>
      <c r="B197" s="437"/>
      <c r="C197" s="437"/>
      <c r="D197" s="351"/>
      <c r="E197" s="351"/>
      <c r="F197" s="351"/>
      <c r="G197" s="351"/>
      <c r="H197" s="351"/>
      <c r="I197" s="351"/>
      <c r="J197" s="351"/>
      <c r="K197" s="339"/>
      <c r="L197" s="363"/>
      <c r="M197" s="353"/>
      <c r="N197" s="353"/>
      <c r="O197" s="114" t="s">
        <v>394</v>
      </c>
      <c r="P197" s="98">
        <v>0</v>
      </c>
      <c r="Q197" s="98">
        <v>2</v>
      </c>
      <c r="R197" s="398"/>
      <c r="S197" s="398"/>
      <c r="T197" s="326"/>
      <c r="U197" s="404" t="s">
        <v>142</v>
      </c>
    </row>
    <row r="198" spans="1:21" s="76" customFormat="1" ht="34.5" customHeight="1">
      <c r="A198" s="446"/>
      <c r="B198" s="437"/>
      <c r="C198" s="437"/>
      <c r="D198" s="351"/>
      <c r="E198" s="351"/>
      <c r="F198" s="351"/>
      <c r="G198" s="351"/>
      <c r="H198" s="351"/>
      <c r="I198" s="351"/>
      <c r="J198" s="351"/>
      <c r="K198" s="339"/>
      <c r="L198" s="363"/>
      <c r="M198" s="353"/>
      <c r="N198" s="353"/>
      <c r="O198" s="114" t="s">
        <v>464</v>
      </c>
      <c r="P198" s="98">
        <v>0</v>
      </c>
      <c r="Q198" s="98">
        <v>1</v>
      </c>
      <c r="R198" s="398"/>
      <c r="S198" s="398"/>
      <c r="T198" s="326"/>
      <c r="U198" s="404"/>
    </row>
    <row r="199" spans="1:21" s="76" customFormat="1" ht="34.5" customHeight="1" thickBot="1">
      <c r="A199" s="447"/>
      <c r="B199" s="448"/>
      <c r="C199" s="448"/>
      <c r="D199" s="500"/>
      <c r="E199" s="500"/>
      <c r="F199" s="500"/>
      <c r="G199" s="500"/>
      <c r="H199" s="500"/>
      <c r="I199" s="500"/>
      <c r="J199" s="500"/>
      <c r="K199" s="444"/>
      <c r="L199" s="364"/>
      <c r="M199" s="360"/>
      <c r="N199" s="360"/>
      <c r="O199" s="140" t="s">
        <v>505</v>
      </c>
      <c r="P199" s="141">
        <v>0</v>
      </c>
      <c r="Q199" s="141">
        <v>3</v>
      </c>
      <c r="R199" s="425"/>
      <c r="S199" s="425"/>
      <c r="T199" s="327"/>
      <c r="U199" s="426" t="s">
        <v>142</v>
      </c>
    </row>
    <row r="200" spans="1:21" ht="12.75">
      <c r="A200" s="254" t="s">
        <v>13</v>
      </c>
      <c r="B200" s="255"/>
      <c r="C200" s="255"/>
      <c r="D200" s="255"/>
      <c r="E200" s="255"/>
      <c r="F200" s="255"/>
      <c r="G200" s="255"/>
      <c r="H200" s="255"/>
      <c r="I200" s="255"/>
      <c r="J200" s="255"/>
      <c r="K200" s="255"/>
      <c r="L200" s="255"/>
      <c r="M200" s="255"/>
      <c r="N200" s="255"/>
      <c r="O200" s="255"/>
      <c r="P200" s="255"/>
      <c r="Q200" s="255"/>
      <c r="R200" s="255"/>
      <c r="S200" s="255"/>
      <c r="T200" s="442">
        <f>SUM(T11:T199)</f>
        <v>6895215012.700001</v>
      </c>
      <c r="U200" s="146"/>
    </row>
    <row r="201" spans="1:21" ht="13.5" thickBot="1">
      <c r="A201" s="256"/>
      <c r="B201" s="257"/>
      <c r="C201" s="257"/>
      <c r="D201" s="257"/>
      <c r="E201" s="257"/>
      <c r="F201" s="257"/>
      <c r="G201" s="257"/>
      <c r="H201" s="257"/>
      <c r="I201" s="257"/>
      <c r="J201" s="257"/>
      <c r="K201" s="257"/>
      <c r="L201" s="257"/>
      <c r="M201" s="257"/>
      <c r="N201" s="257"/>
      <c r="O201" s="257"/>
      <c r="P201" s="257"/>
      <c r="Q201" s="257"/>
      <c r="R201" s="257"/>
      <c r="S201" s="257"/>
      <c r="T201" s="443"/>
      <c r="U201" s="158"/>
    </row>
    <row r="202" spans="1:21" ht="15">
      <c r="A202" s="10"/>
      <c r="B202" s="8"/>
      <c r="C202" s="11"/>
      <c r="D202" s="8"/>
      <c r="E202" s="11"/>
      <c r="F202" s="8"/>
      <c r="G202" s="11"/>
      <c r="H202" s="8"/>
      <c r="I202" s="11"/>
      <c r="J202" s="11"/>
      <c r="K202" s="8"/>
      <c r="L202" s="153"/>
      <c r="M202" s="8"/>
      <c r="N202" s="5"/>
      <c r="O202" s="71"/>
      <c r="P202" s="5"/>
      <c r="Q202" s="5"/>
      <c r="R202" s="5"/>
      <c r="S202" s="5"/>
      <c r="T202" s="165"/>
      <c r="U202" s="5"/>
    </row>
    <row r="203" spans="1:21" ht="14.25">
      <c r="A203" s="10"/>
      <c r="B203" s="8"/>
      <c r="C203" s="12"/>
      <c r="D203" s="8"/>
      <c r="E203" s="11"/>
      <c r="F203" s="8"/>
      <c r="G203" s="5"/>
      <c r="H203" s="5"/>
      <c r="I203" s="5"/>
      <c r="J203" s="260" t="s">
        <v>12</v>
      </c>
      <c r="K203" s="260"/>
      <c r="L203" s="260"/>
      <c r="M203" s="12"/>
      <c r="N203" s="12"/>
      <c r="O203" s="260" t="s">
        <v>10</v>
      </c>
      <c r="P203" s="260"/>
      <c r="Q203" s="260"/>
      <c r="R203" s="261"/>
      <c r="S203" s="261"/>
      <c r="T203" s="261"/>
      <c r="U203" s="261"/>
    </row>
    <row r="204" spans="1:21" ht="15.75">
      <c r="A204" s="10"/>
      <c r="B204" s="8"/>
      <c r="C204" s="12"/>
      <c r="D204" s="8"/>
      <c r="E204" s="11"/>
      <c r="F204" s="8"/>
      <c r="G204" s="5"/>
      <c r="H204" s="5"/>
      <c r="I204" s="5"/>
      <c r="J204" s="11"/>
      <c r="K204" s="8"/>
      <c r="L204" s="153"/>
      <c r="M204" s="8"/>
      <c r="N204" s="8"/>
      <c r="O204" s="62"/>
      <c r="P204" s="8"/>
      <c r="Q204" s="5"/>
      <c r="R204" s="5"/>
      <c r="S204" s="5"/>
      <c r="T204" s="166"/>
      <c r="U204" s="244"/>
    </row>
    <row r="205" spans="1:21" ht="15">
      <c r="A205" s="10"/>
      <c r="B205" s="8"/>
      <c r="C205" s="12"/>
      <c r="D205" s="8"/>
      <c r="E205" s="11"/>
      <c r="F205" s="8"/>
      <c r="G205" s="5"/>
      <c r="H205" s="5"/>
      <c r="I205" s="5"/>
      <c r="J205" s="11"/>
      <c r="K205" s="8"/>
      <c r="L205" s="153"/>
      <c r="M205" s="8"/>
      <c r="N205" s="8"/>
      <c r="O205" s="62"/>
      <c r="P205" s="8"/>
      <c r="Q205" s="8"/>
      <c r="R205" s="11"/>
      <c r="S205" s="11"/>
      <c r="T205" s="166"/>
      <c r="U205" s="11"/>
    </row>
    <row r="206" spans="1:21" ht="15" customHeight="1">
      <c r="A206" s="10"/>
      <c r="B206" s="8"/>
      <c r="C206" s="11"/>
      <c r="D206" s="8"/>
      <c r="E206" s="11"/>
      <c r="F206" s="8"/>
      <c r="G206" s="5"/>
      <c r="H206" s="5"/>
      <c r="I206" s="5"/>
      <c r="J206" s="11"/>
      <c r="K206" s="8"/>
      <c r="L206" s="153"/>
      <c r="M206" s="8"/>
      <c r="N206" s="8"/>
      <c r="O206" s="72"/>
      <c r="P206" s="8"/>
      <c r="Q206" s="8"/>
      <c r="R206" s="11"/>
      <c r="S206" s="11"/>
      <c r="T206" s="11"/>
      <c r="U206" s="14"/>
    </row>
    <row r="207" spans="1:21" ht="15.75" customHeight="1" thickBot="1">
      <c r="A207" s="10"/>
      <c r="B207" s="8"/>
      <c r="C207" s="12"/>
      <c r="D207" s="8"/>
      <c r="E207" s="11"/>
      <c r="F207" s="8"/>
      <c r="G207" s="5"/>
      <c r="H207" s="5"/>
      <c r="I207" s="5"/>
      <c r="J207" s="30"/>
      <c r="K207" s="30"/>
      <c r="L207" s="154"/>
      <c r="M207" s="8"/>
      <c r="N207" s="8"/>
      <c r="O207" s="73"/>
      <c r="P207" s="61"/>
      <c r="Q207" s="8"/>
      <c r="R207" s="11"/>
      <c r="S207" s="11"/>
      <c r="T207" s="11"/>
      <c r="U207" s="14"/>
    </row>
    <row r="208" spans="1:21" ht="15">
      <c r="A208" s="10"/>
      <c r="B208" s="8"/>
      <c r="C208" s="15"/>
      <c r="D208" s="8"/>
      <c r="E208" s="11"/>
      <c r="F208" s="8"/>
      <c r="G208" s="5"/>
      <c r="H208" s="5"/>
      <c r="I208" s="5"/>
      <c r="J208" s="245" t="s">
        <v>399</v>
      </c>
      <c r="K208" s="245"/>
      <c r="L208" s="245"/>
      <c r="M208" s="24"/>
      <c r="N208" s="24"/>
      <c r="O208" s="245" t="s">
        <v>451</v>
      </c>
      <c r="P208" s="245"/>
      <c r="Q208" s="245"/>
      <c r="R208" s="11"/>
      <c r="S208" s="11"/>
      <c r="T208" s="11"/>
      <c r="U208" s="14"/>
    </row>
    <row r="209" spans="1:21" ht="15">
      <c r="A209" s="10"/>
      <c r="B209" s="8"/>
      <c r="C209" s="15"/>
      <c r="D209" s="8"/>
      <c r="E209" s="11"/>
      <c r="F209" s="8"/>
      <c r="G209" s="5"/>
      <c r="H209" s="5"/>
      <c r="I209" s="5"/>
      <c r="J209" s="453" t="s">
        <v>400</v>
      </c>
      <c r="K209" s="453"/>
      <c r="L209" s="155"/>
      <c r="M209" s="24"/>
      <c r="N209" s="24"/>
      <c r="O209" s="72" t="s">
        <v>141</v>
      </c>
      <c r="P209" s="8"/>
      <c r="Q209" s="8"/>
      <c r="R209" s="11"/>
      <c r="S209" s="11"/>
      <c r="T209" s="11"/>
      <c r="U209" s="14"/>
    </row>
    <row r="210" spans="1:21" ht="15" customHeight="1">
      <c r="A210" s="10"/>
      <c r="B210" s="8"/>
      <c r="C210" s="11"/>
      <c r="D210" s="8"/>
      <c r="E210" s="11"/>
      <c r="F210" s="8"/>
      <c r="G210" s="11"/>
      <c r="H210" s="8"/>
      <c r="I210" s="11"/>
      <c r="J210" s="11"/>
      <c r="K210" s="8"/>
      <c r="L210" s="156"/>
      <c r="M210" s="8"/>
      <c r="N210" s="11"/>
      <c r="O210" s="72"/>
      <c r="P210" s="8"/>
      <c r="Q210" s="8"/>
      <c r="R210" s="11"/>
      <c r="S210" s="11"/>
      <c r="T210" s="11"/>
      <c r="U210" s="14"/>
    </row>
    <row r="211" spans="1:21" ht="15">
      <c r="A211" s="10"/>
      <c r="B211" s="8"/>
      <c r="C211" s="11"/>
      <c r="D211" s="8"/>
      <c r="E211" s="11"/>
      <c r="F211" s="8"/>
      <c r="G211" s="11"/>
      <c r="H211" s="8"/>
      <c r="I211" s="11"/>
      <c r="J211" s="11"/>
      <c r="K211" s="8"/>
      <c r="L211" s="156"/>
      <c r="M211" s="8"/>
      <c r="N211" s="11"/>
      <c r="O211" s="72"/>
      <c r="P211" s="8"/>
      <c r="Q211" s="8"/>
      <c r="R211" s="11"/>
      <c r="S211" s="11"/>
      <c r="T211" s="166"/>
      <c r="U211" s="14"/>
    </row>
    <row r="212" spans="1:21" ht="54" customHeight="1" thickBot="1">
      <c r="A212" s="246" t="s">
        <v>14</v>
      </c>
      <c r="B212" s="247"/>
      <c r="C212" s="247"/>
      <c r="D212" s="247"/>
      <c r="E212" s="247"/>
      <c r="F212" s="247"/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  <c r="Q212" s="247"/>
      <c r="R212" s="247"/>
      <c r="S212" s="247"/>
      <c r="T212" s="247"/>
      <c r="U212" s="248"/>
    </row>
  </sheetData>
  <sheetProtection/>
  <mergeCells count="455">
    <mergeCell ref="G194:G199"/>
    <mergeCell ref="G187:G193"/>
    <mergeCell ref="I190:I193"/>
    <mergeCell ref="A137:A138"/>
    <mergeCell ref="I194:I199"/>
    <mergeCell ref="H187:H193"/>
    <mergeCell ref="G179:G186"/>
    <mergeCell ref="H179:H186"/>
    <mergeCell ref="B179:B186"/>
    <mergeCell ref="D194:D199"/>
    <mergeCell ref="E194:E199"/>
    <mergeCell ref="E187:E193"/>
    <mergeCell ref="F187:F193"/>
    <mergeCell ref="A179:A186"/>
    <mergeCell ref="C179:C186"/>
    <mergeCell ref="F194:F199"/>
    <mergeCell ref="H194:H199"/>
    <mergeCell ref="I24:I32"/>
    <mergeCell ref="H24:H32"/>
    <mergeCell ref="G24:G32"/>
    <mergeCell ref="I137:I138"/>
    <mergeCell ref="E179:E186"/>
    <mergeCell ref="G153:G154"/>
    <mergeCell ref="H153:H154"/>
    <mergeCell ref="I153:I154"/>
    <mergeCell ref="I135:I136"/>
    <mergeCell ref="A157:A171"/>
    <mergeCell ref="B157:B171"/>
    <mergeCell ref="C157:C171"/>
    <mergeCell ref="D157:D171"/>
    <mergeCell ref="E157:E171"/>
    <mergeCell ref="J194:J199"/>
    <mergeCell ref="A187:A193"/>
    <mergeCell ref="B187:B193"/>
    <mergeCell ref="C187:C193"/>
    <mergeCell ref="D187:D193"/>
    <mergeCell ref="K153:K154"/>
    <mergeCell ref="D179:D186"/>
    <mergeCell ref="F157:F171"/>
    <mergeCell ref="F179:F186"/>
    <mergeCell ref="G139:G146"/>
    <mergeCell ref="H139:H146"/>
    <mergeCell ref="I139:I146"/>
    <mergeCell ref="J139:J146"/>
    <mergeCell ref="K139:K146"/>
    <mergeCell ref="F155:F156"/>
    <mergeCell ref="A153:A154"/>
    <mergeCell ref="B153:B154"/>
    <mergeCell ref="C153:C154"/>
    <mergeCell ref="D153:D154"/>
    <mergeCell ref="E153:E154"/>
    <mergeCell ref="H135:H136"/>
    <mergeCell ref="A147:A150"/>
    <mergeCell ref="F153:F154"/>
    <mergeCell ref="G147:G150"/>
    <mergeCell ref="D137:D138"/>
    <mergeCell ref="K135:K136"/>
    <mergeCell ref="A139:A146"/>
    <mergeCell ref="B139:B146"/>
    <mergeCell ref="C139:C146"/>
    <mergeCell ref="D139:D146"/>
    <mergeCell ref="E139:E146"/>
    <mergeCell ref="F139:F146"/>
    <mergeCell ref="F137:F138"/>
    <mergeCell ref="E137:E138"/>
    <mergeCell ref="C137:C138"/>
    <mergeCell ref="J120:J134"/>
    <mergeCell ref="K120:K134"/>
    <mergeCell ref="A135:A136"/>
    <mergeCell ref="B135:B136"/>
    <mergeCell ref="C135:C136"/>
    <mergeCell ref="D135:D136"/>
    <mergeCell ref="E135:E136"/>
    <mergeCell ref="F135:F136"/>
    <mergeCell ref="G135:G136"/>
    <mergeCell ref="J135:J136"/>
    <mergeCell ref="J118:J119"/>
    <mergeCell ref="K118:K119"/>
    <mergeCell ref="B120:B134"/>
    <mergeCell ref="A120:A134"/>
    <mergeCell ref="C120:C134"/>
    <mergeCell ref="D120:D134"/>
    <mergeCell ref="E120:E134"/>
    <mergeCell ref="F120:F134"/>
    <mergeCell ref="G120:G134"/>
    <mergeCell ref="I120:I134"/>
    <mergeCell ref="K105:K111"/>
    <mergeCell ref="F105:F111"/>
    <mergeCell ref="G105:G111"/>
    <mergeCell ref="H105:H111"/>
    <mergeCell ref="I105:I111"/>
    <mergeCell ref="A118:A119"/>
    <mergeCell ref="B118:B119"/>
    <mergeCell ref="C118:C119"/>
    <mergeCell ref="D118:D119"/>
    <mergeCell ref="E118:E119"/>
    <mergeCell ref="D114:D115"/>
    <mergeCell ref="E105:E111"/>
    <mergeCell ref="G118:G119"/>
    <mergeCell ref="H118:H119"/>
    <mergeCell ref="E114:E115"/>
    <mergeCell ref="F114:F115"/>
    <mergeCell ref="G114:G115"/>
    <mergeCell ref="F118:F119"/>
    <mergeCell ref="E100:E104"/>
    <mergeCell ref="F100:F104"/>
    <mergeCell ref="A105:A111"/>
    <mergeCell ref="K114:K115"/>
    <mergeCell ref="J114:J115"/>
    <mergeCell ref="I114:I115"/>
    <mergeCell ref="H114:H115"/>
    <mergeCell ref="A114:A115"/>
    <mergeCell ref="B114:B115"/>
    <mergeCell ref="C114:C115"/>
    <mergeCell ref="A100:A104"/>
    <mergeCell ref="B100:B104"/>
    <mergeCell ref="C100:C104"/>
    <mergeCell ref="D100:D104"/>
    <mergeCell ref="B105:B111"/>
    <mergeCell ref="C105:C111"/>
    <mergeCell ref="D105:D111"/>
    <mergeCell ref="J100:J104"/>
    <mergeCell ref="G96:G99"/>
    <mergeCell ref="H96:H99"/>
    <mergeCell ref="I96:I99"/>
    <mergeCell ref="J96:J99"/>
    <mergeCell ref="J105:J111"/>
    <mergeCell ref="K96:K99"/>
    <mergeCell ref="K100:K104"/>
    <mergeCell ref="A96:A99"/>
    <mergeCell ref="B96:B99"/>
    <mergeCell ref="C96:C99"/>
    <mergeCell ref="D96:D99"/>
    <mergeCell ref="E96:E99"/>
    <mergeCell ref="F96:F99"/>
    <mergeCell ref="G100:G104"/>
    <mergeCell ref="H100:H104"/>
    <mergeCell ref="A83:A91"/>
    <mergeCell ref="B83:B91"/>
    <mergeCell ref="G93:G95"/>
    <mergeCell ref="B93:B95"/>
    <mergeCell ref="C93:C95"/>
    <mergeCell ref="D93:D95"/>
    <mergeCell ref="E93:E95"/>
    <mergeCell ref="F93:F95"/>
    <mergeCell ref="A93:A95"/>
    <mergeCell ref="G83:G91"/>
    <mergeCell ref="C83:C91"/>
    <mergeCell ref="D83:D91"/>
    <mergeCell ref="E83:E91"/>
    <mergeCell ref="F83:F91"/>
    <mergeCell ref="G71:G82"/>
    <mergeCell ref="F71:F82"/>
    <mergeCell ref="E71:E82"/>
    <mergeCell ref="A71:A82"/>
    <mergeCell ref="B71:B82"/>
    <mergeCell ref="C71:C82"/>
    <mergeCell ref="D71:D82"/>
    <mergeCell ref="C68:C70"/>
    <mergeCell ref="D68:D70"/>
    <mergeCell ref="E68:E70"/>
    <mergeCell ref="F68:F70"/>
    <mergeCell ref="G68:G70"/>
    <mergeCell ref="B68:B70"/>
    <mergeCell ref="A64:A66"/>
    <mergeCell ref="B64:B66"/>
    <mergeCell ref="C64:C66"/>
    <mergeCell ref="D64:D66"/>
    <mergeCell ref="E64:E66"/>
    <mergeCell ref="F64:F66"/>
    <mergeCell ref="G52:G63"/>
    <mergeCell ref="J52:J63"/>
    <mergeCell ref="K52:K63"/>
    <mergeCell ref="I64:I66"/>
    <mergeCell ref="J64:J66"/>
    <mergeCell ref="K64:K66"/>
    <mergeCell ref="G64:G66"/>
    <mergeCell ref="H64:H66"/>
    <mergeCell ref="H52:H63"/>
    <mergeCell ref="I52:I63"/>
    <mergeCell ref="B45:B51"/>
    <mergeCell ref="C45:C51"/>
    <mergeCell ref="D45:D51"/>
    <mergeCell ref="E45:E51"/>
    <mergeCell ref="F45:F51"/>
    <mergeCell ref="B52:B63"/>
    <mergeCell ref="C52:C63"/>
    <mergeCell ref="D52:D63"/>
    <mergeCell ref="E52:E63"/>
    <mergeCell ref="F52:F63"/>
    <mergeCell ref="F34:F42"/>
    <mergeCell ref="A45:A51"/>
    <mergeCell ref="H34:H42"/>
    <mergeCell ref="A34:A42"/>
    <mergeCell ref="G34:G42"/>
    <mergeCell ref="J34:J42"/>
    <mergeCell ref="B34:B42"/>
    <mergeCell ref="C34:C42"/>
    <mergeCell ref="D34:D42"/>
    <mergeCell ref="E34:E42"/>
    <mergeCell ref="E155:E156"/>
    <mergeCell ref="D155:D156"/>
    <mergeCell ref="C155:C156"/>
    <mergeCell ref="B155:B156"/>
    <mergeCell ref="A155:A156"/>
    <mergeCell ref="I14:I18"/>
    <mergeCell ref="H14:H18"/>
    <mergeCell ref="A52:A63"/>
    <mergeCell ref="I45:I51"/>
    <mergeCell ref="I155:I156"/>
    <mergeCell ref="K19:K22"/>
    <mergeCell ref="A14:A18"/>
    <mergeCell ref="B14:B18"/>
    <mergeCell ref="C14:C18"/>
    <mergeCell ref="D14:D18"/>
    <mergeCell ref="E14:E18"/>
    <mergeCell ref="F14:F18"/>
    <mergeCell ref="G14:G18"/>
    <mergeCell ref="J209:K209"/>
    <mergeCell ref="A19:A22"/>
    <mergeCell ref="B19:B22"/>
    <mergeCell ref="C19:C22"/>
    <mergeCell ref="D19:D22"/>
    <mergeCell ref="E19:E22"/>
    <mergeCell ref="F19:F22"/>
    <mergeCell ref="G19:G22"/>
    <mergeCell ref="H19:H22"/>
    <mergeCell ref="J19:J22"/>
    <mergeCell ref="M116:M134"/>
    <mergeCell ref="M135:M146"/>
    <mergeCell ref="K68:K70"/>
    <mergeCell ref="I68:I70"/>
    <mergeCell ref="J68:J70"/>
    <mergeCell ref="H68:H70"/>
    <mergeCell ref="H71:H82"/>
    <mergeCell ref="I71:I82"/>
    <mergeCell ref="L135:L146"/>
    <mergeCell ref="K71:K82"/>
    <mergeCell ref="K34:K42"/>
    <mergeCell ref="J71:J82"/>
    <mergeCell ref="M33:M43"/>
    <mergeCell ref="M83:M95"/>
    <mergeCell ref="M96:M111"/>
    <mergeCell ref="M112:M115"/>
    <mergeCell ref="M44:M63"/>
    <mergeCell ref="M64:M82"/>
    <mergeCell ref="L112:L115"/>
    <mergeCell ref="K45:K51"/>
    <mergeCell ref="J208:L208"/>
    <mergeCell ref="O208:Q208"/>
    <mergeCell ref="N147:N152"/>
    <mergeCell ref="M147:M152"/>
    <mergeCell ref="M172:M173"/>
    <mergeCell ref="N172:N173"/>
    <mergeCell ref="M155:M171"/>
    <mergeCell ref="M174:M178"/>
    <mergeCell ref="N174:N178"/>
    <mergeCell ref="N155:N171"/>
    <mergeCell ref="A200:S201"/>
    <mergeCell ref="T200:T201"/>
    <mergeCell ref="J203:L203"/>
    <mergeCell ref="O203:Q203"/>
    <mergeCell ref="R203:U203"/>
    <mergeCell ref="M194:M199"/>
    <mergeCell ref="K194:K199"/>
    <mergeCell ref="A194:A199"/>
    <mergeCell ref="B194:B199"/>
    <mergeCell ref="C194:C199"/>
    <mergeCell ref="A212:U212"/>
    <mergeCell ref="I19:I22"/>
    <mergeCell ref="I34:I42"/>
    <mergeCell ref="G45:G51"/>
    <mergeCell ref="H45:H51"/>
    <mergeCell ref="J45:J51"/>
    <mergeCell ref="G174:G178"/>
    <mergeCell ref="H174:H178"/>
    <mergeCell ref="I174:I178"/>
    <mergeCell ref="J174:J178"/>
    <mergeCell ref="K174:K178"/>
    <mergeCell ref="G172:G173"/>
    <mergeCell ref="H172:H173"/>
    <mergeCell ref="I172:I173"/>
    <mergeCell ref="J172:J173"/>
    <mergeCell ref="K172:K173"/>
    <mergeCell ref="H155:H156"/>
    <mergeCell ref="I83:I91"/>
    <mergeCell ref="I93:I95"/>
    <mergeCell ref="H93:H95"/>
    <mergeCell ref="H120:H134"/>
    <mergeCell ref="I147:I150"/>
    <mergeCell ref="H147:H150"/>
    <mergeCell ref="H83:H91"/>
    <mergeCell ref="I100:I104"/>
    <mergeCell ref="I118:I119"/>
    <mergeCell ref="G157:G171"/>
    <mergeCell ref="H157:H171"/>
    <mergeCell ref="I157:I171"/>
    <mergeCell ref="G155:G156"/>
    <mergeCell ref="T11:T18"/>
    <mergeCell ref="S11:S18"/>
    <mergeCell ref="R11:R18"/>
    <mergeCell ref="H137:H138"/>
    <mergeCell ref="G137:G138"/>
    <mergeCell ref="R153:R154"/>
    <mergeCell ref="U11:U18"/>
    <mergeCell ref="A24:A32"/>
    <mergeCell ref="B24:B32"/>
    <mergeCell ref="C24:C32"/>
    <mergeCell ref="D24:D32"/>
    <mergeCell ref="E24:E32"/>
    <mergeCell ref="F24:F32"/>
    <mergeCell ref="R19:R32"/>
    <mergeCell ref="S19:S32"/>
    <mergeCell ref="T19:T32"/>
    <mergeCell ref="B137:B138"/>
    <mergeCell ref="F147:F150"/>
    <mergeCell ref="E147:E150"/>
    <mergeCell ref="D147:D150"/>
    <mergeCell ref="C147:C150"/>
    <mergeCell ref="B147:B150"/>
    <mergeCell ref="R174:R178"/>
    <mergeCell ref="S174:S178"/>
    <mergeCell ref="T174:T178"/>
    <mergeCell ref="U174:U178"/>
    <mergeCell ref="R194:R199"/>
    <mergeCell ref="S194:S199"/>
    <mergeCell ref="T194:T199"/>
    <mergeCell ref="U194:U199"/>
    <mergeCell ref="R172:R173"/>
    <mergeCell ref="S172:S173"/>
    <mergeCell ref="T172:T173"/>
    <mergeCell ref="U172:U173"/>
    <mergeCell ref="R155:R171"/>
    <mergeCell ref="S155:S171"/>
    <mergeCell ref="T155:T171"/>
    <mergeCell ref="U155:U171"/>
    <mergeCell ref="S153:S154"/>
    <mergeCell ref="T153:T154"/>
    <mergeCell ref="U153:U154"/>
    <mergeCell ref="R147:R152"/>
    <mergeCell ref="S147:S152"/>
    <mergeCell ref="T147:T152"/>
    <mergeCell ref="U147:U152"/>
    <mergeCell ref="R135:R146"/>
    <mergeCell ref="S135:S146"/>
    <mergeCell ref="T135:T146"/>
    <mergeCell ref="U135:U146"/>
    <mergeCell ref="R116:R134"/>
    <mergeCell ref="S116:S134"/>
    <mergeCell ref="T116:T134"/>
    <mergeCell ref="U116:U134"/>
    <mergeCell ref="U64:U82"/>
    <mergeCell ref="R112:R115"/>
    <mergeCell ref="S112:S115"/>
    <mergeCell ref="U112:U115"/>
    <mergeCell ref="R96:R111"/>
    <mergeCell ref="S96:S111"/>
    <mergeCell ref="T96:T111"/>
    <mergeCell ref="U96:U111"/>
    <mergeCell ref="S33:S43"/>
    <mergeCell ref="T33:T43"/>
    <mergeCell ref="U33:U43"/>
    <mergeCell ref="R83:R95"/>
    <mergeCell ref="S83:S95"/>
    <mergeCell ref="T83:T95"/>
    <mergeCell ref="U83:U95"/>
    <mergeCell ref="R64:R82"/>
    <mergeCell ref="S64:S82"/>
    <mergeCell ref="T64:T82"/>
    <mergeCell ref="U19:U32"/>
    <mergeCell ref="T179:T193"/>
    <mergeCell ref="R179:R193"/>
    <mergeCell ref="S179:S193"/>
    <mergeCell ref="U179:U193"/>
    <mergeCell ref="R44:R63"/>
    <mergeCell ref="S44:S63"/>
    <mergeCell ref="T44:T63"/>
    <mergeCell ref="U44:U63"/>
    <mergeCell ref="R33:R43"/>
    <mergeCell ref="A1:B4"/>
    <mergeCell ref="C1:T1"/>
    <mergeCell ref="C3:T3"/>
    <mergeCell ref="C4:T4"/>
    <mergeCell ref="A6:K6"/>
    <mergeCell ref="L6:U6"/>
    <mergeCell ref="A7:G7"/>
    <mergeCell ref="A8:K8"/>
    <mergeCell ref="L8:N8"/>
    <mergeCell ref="O8:Q8"/>
    <mergeCell ref="R8:T8"/>
    <mergeCell ref="A9:A10"/>
    <mergeCell ref="B9:B10"/>
    <mergeCell ref="C9:C10"/>
    <mergeCell ref="D9:F9"/>
    <mergeCell ref="G9:G10"/>
    <mergeCell ref="H9:H10"/>
    <mergeCell ref="I9:K9"/>
    <mergeCell ref="L11:L18"/>
    <mergeCell ref="N11:N18"/>
    <mergeCell ref="L19:L32"/>
    <mergeCell ref="N19:N32"/>
    <mergeCell ref="M11:M18"/>
    <mergeCell ref="M19:M32"/>
    <mergeCell ref="J14:J18"/>
    <mergeCell ref="K14:K18"/>
    <mergeCell ref="L116:L134"/>
    <mergeCell ref="L147:L152"/>
    <mergeCell ref="L155:L171"/>
    <mergeCell ref="L172:L173"/>
    <mergeCell ref="L174:L178"/>
    <mergeCell ref="L33:L43"/>
    <mergeCell ref="L44:L63"/>
    <mergeCell ref="L64:L82"/>
    <mergeCell ref="L83:L95"/>
    <mergeCell ref="L96:L111"/>
    <mergeCell ref="L179:L193"/>
    <mergeCell ref="L194:L199"/>
    <mergeCell ref="N33:N43"/>
    <mergeCell ref="N44:N63"/>
    <mergeCell ref="N64:N82"/>
    <mergeCell ref="N83:N95"/>
    <mergeCell ref="N96:N111"/>
    <mergeCell ref="N112:N115"/>
    <mergeCell ref="N116:N134"/>
    <mergeCell ref="N135:N146"/>
    <mergeCell ref="J153:J154"/>
    <mergeCell ref="N194:N199"/>
    <mergeCell ref="J24:J32"/>
    <mergeCell ref="K24:K32"/>
    <mergeCell ref="J83:J91"/>
    <mergeCell ref="K83:K91"/>
    <mergeCell ref="J93:J95"/>
    <mergeCell ref="K93:K95"/>
    <mergeCell ref="J137:J138"/>
    <mergeCell ref="K137:K138"/>
    <mergeCell ref="K183:K186"/>
    <mergeCell ref="J147:J150"/>
    <mergeCell ref="K147:K150"/>
    <mergeCell ref="J155:J156"/>
    <mergeCell ref="K155:K156"/>
    <mergeCell ref="N179:N193"/>
    <mergeCell ref="J157:J171"/>
    <mergeCell ref="K157:K171"/>
    <mergeCell ref="M179:M193"/>
    <mergeCell ref="J190:J193"/>
    <mergeCell ref="T112:T115"/>
    <mergeCell ref="K190:K193"/>
    <mergeCell ref="L153:L154"/>
    <mergeCell ref="M153:M154"/>
    <mergeCell ref="N153:N154"/>
    <mergeCell ref="I181:I182"/>
    <mergeCell ref="J181:J182"/>
    <mergeCell ref="K181:K182"/>
    <mergeCell ref="I183:I186"/>
    <mergeCell ref="J183:J186"/>
  </mergeCells>
  <printOptions horizontalCentered="1"/>
  <pageMargins left="1.299212598425197" right="0.2362204724409449" top="0.7480314960629921" bottom="0.7480314960629921" header="0.31496062992125984" footer="0.31496062992125984"/>
  <pageSetup fitToHeight="0" fitToWidth="1" horizontalDpi="600" verticalDpi="600" orientation="landscape" paperSize="5" scale="28" r:id="rId4"/>
  <rowBreaks count="5" manualBreakCount="5">
    <brk id="43" max="20" man="1"/>
    <brk id="82" max="20" man="1"/>
    <brk id="115" max="20" man="1"/>
    <brk id="156" max="20" man="1"/>
    <brk id="178" max="20" man="1"/>
  </rowBreaks>
  <colBreaks count="1" manualBreakCount="1">
    <brk id="19" max="212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Gloria Mercedes Carrillo</cp:lastModifiedBy>
  <cp:lastPrinted>2020-10-27T20:47:49Z</cp:lastPrinted>
  <dcterms:created xsi:type="dcterms:W3CDTF">2012-06-01T17:13:38Z</dcterms:created>
  <dcterms:modified xsi:type="dcterms:W3CDTF">2020-12-03T22:45:52Z</dcterms:modified>
  <cp:category/>
  <cp:version/>
  <cp:contentType/>
  <cp:contentStatus/>
</cp:coreProperties>
</file>