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EGUIMIENTO_RENDICUENTAS_31_12_2020\"/>
    </mc:Choice>
  </mc:AlternateContent>
  <bookViews>
    <workbookView xWindow="0" yWindow="0" windowWidth="17280" windowHeight="6672" tabRatio="493"/>
  </bookViews>
  <sheets>
    <sheet name="PLAN DE ACCION DE CORPOCULTURA" sheetId="2" r:id="rId1"/>
    <sheet name="Hoja1" sheetId="3" r:id="rId2"/>
  </sheets>
  <definedNames>
    <definedName name="_xlnm._FilterDatabase" localSheetId="0" hidden="1">'PLAN DE ACCION DE CORPOCULTURA'!$A$9:$AD$30</definedName>
    <definedName name="_xlnm.Print_Area" localSheetId="0">'PLAN DE ACCION DE CORPOCULTURA'!$A$1:$AD$45</definedName>
    <definedName name="_xlnm.Print_Titles" localSheetId="0">'PLAN DE ACCION DE CORPOCULTURA'!$1:$9</definedName>
  </definedNames>
  <calcPr calcId="181029"/>
</workbook>
</file>

<file path=xl/calcChain.xml><?xml version="1.0" encoding="utf-8"?>
<calcChain xmlns="http://schemas.openxmlformats.org/spreadsheetml/2006/main">
  <c r="Y29" i="2" l="1"/>
  <c r="X29" i="2"/>
  <c r="Y25" i="2"/>
  <c r="X25" i="2"/>
  <c r="Y24" i="2"/>
  <c r="Z31" i="2" l="1"/>
  <c r="Z30" i="2"/>
  <c r="Z29" i="2"/>
  <c r="Z28" i="2"/>
  <c r="Z27" i="2"/>
  <c r="Z26" i="2"/>
  <c r="Z25" i="2"/>
  <c r="Z24" i="2"/>
  <c r="Z23" i="2"/>
  <c r="Z22" i="2"/>
  <c r="Z21" i="2"/>
  <c r="Z20" i="2"/>
  <c r="Z19" i="2"/>
  <c r="Z18" i="2"/>
  <c r="Z17" i="2"/>
  <c r="Z16" i="2"/>
  <c r="Z15" i="2"/>
  <c r="Z14" i="2"/>
  <c r="Z13" i="2"/>
  <c r="Z12" i="2"/>
  <c r="Z11" i="2"/>
  <c r="Z10" i="2"/>
  <c r="U29" i="2"/>
  <c r="U28" i="2"/>
  <c r="U27" i="2"/>
  <c r="U26" i="2"/>
  <c r="U25" i="2"/>
  <c r="U24" i="2"/>
  <c r="U23" i="2"/>
  <c r="U22" i="2"/>
  <c r="U21" i="2"/>
  <c r="U20" i="2"/>
  <c r="U19" i="2"/>
  <c r="U18" i="2"/>
  <c r="U17" i="2"/>
  <c r="U16" i="2"/>
  <c r="U15" i="2"/>
  <c r="U14" i="2"/>
  <c r="U13" i="2"/>
  <c r="U12" i="2"/>
  <c r="U11" i="2"/>
  <c r="U10" i="2"/>
  <c r="Y33" i="2" l="1"/>
  <c r="X33" i="2"/>
  <c r="Z33" i="2" l="1"/>
</calcChain>
</file>

<file path=xl/sharedStrings.xml><?xml version="1.0" encoding="utf-8"?>
<sst xmlns="http://schemas.openxmlformats.org/spreadsheetml/2006/main" count="278" uniqueCount="163">
  <si>
    <t xml:space="preserve">SEGUIMIENTO PLAN DE ACCIÓN                         </t>
  </si>
  <si>
    <t>Código: R-DP-PDE-060</t>
  </si>
  <si>
    <t>CORPORACIÓN DE CULTURA Y TURISMO CORPOCULTURA</t>
  </si>
  <si>
    <t>Fecha:  17/11/2016</t>
  </si>
  <si>
    <t xml:space="preserve">Proceso de Direccionamiento Estratégico </t>
  </si>
  <si>
    <t>Versión: 005</t>
  </si>
  <si>
    <t>Departamento Administrativo de Planeación</t>
  </si>
  <si>
    <t>Página : 1 de 1</t>
  </si>
  <si>
    <t>SECRETARÍA O  ENTIDAD RESPONSABLE: 4.3 CORPORACIÓN DE CULTURA Y TURISMO DE ARMENIA</t>
  </si>
  <si>
    <t>VIGENCIA AÑO:2020</t>
  </si>
  <si>
    <t>PLAN DE DESARROLLO</t>
  </si>
  <si>
    <t>COMPONENTE</t>
  </si>
  <si>
    <t xml:space="preserve"> SECTOR</t>
  </si>
  <si>
    <t>PROGRAMA</t>
  </si>
  <si>
    <t>Indicador de Resultado</t>
  </si>
  <si>
    <t>Subprograma</t>
  </si>
  <si>
    <t>Meta de Producto de Subprograma</t>
  </si>
  <si>
    <t>Indicador de Producto de Subprograma</t>
  </si>
  <si>
    <t>Línea base del indicador de producto del Subprograma</t>
  </si>
  <si>
    <t xml:space="preserve">Código </t>
  </si>
  <si>
    <t>Nombre del Proyecto</t>
  </si>
  <si>
    <t>Objetivo del Proyecto</t>
  </si>
  <si>
    <t xml:space="preserve">Indicador de Producto del proyecto </t>
  </si>
  <si>
    <t xml:space="preserve">Línea base del indicador de producto del Proyecto
</t>
  </si>
  <si>
    <t>Valor de la meta del indicador de producto del proyecto programada para la vigencia actual</t>
  </si>
  <si>
    <t>Valor de la meta del indicador de producto del proyecto a la fecha de corte</t>
  </si>
  <si>
    <t>% avance de la meta del indicador del proyecto a la fecha de corte</t>
  </si>
  <si>
    <t>Rubro Presupuestal</t>
  </si>
  <si>
    <t>Fuente</t>
  </si>
  <si>
    <t xml:space="preserve">Recursos asignados, en pesos en el momento presupuestal </t>
  </si>
  <si>
    <t>Recursos ejecutados en pesos en el momento presupuestal (Reg. Presupuestal)</t>
  </si>
  <si>
    <t>% ejecución presupuestal a la fecha de corte, por actividad (Disponible)</t>
  </si>
  <si>
    <t>Población beneficiada con la actividad</t>
  </si>
  <si>
    <t>Lugar geográfico en que se desarrolla la actividad</t>
  </si>
  <si>
    <t>Observaciones a la fecha del corte por actividad o total del proyecto</t>
  </si>
  <si>
    <t>Responsable</t>
  </si>
  <si>
    <t>MÁS SEGURIDAD</t>
  </si>
  <si>
    <t>Cultura y Patrimonio</t>
  </si>
  <si>
    <t>Armenia más Patrimonio</t>
  </si>
  <si>
    <t>Número de acciones implementadas para el cumplimiento de objetivos estratégicos  del Plan de Manejo del PCC en el municipio de Armenia según los lineamientos establecidos en el Acuerdo Municipal 016 de 2013, en el cuatrienio</t>
  </si>
  <si>
    <t>Paisaje Cultural Cafetero</t>
  </si>
  <si>
    <t>Talleres de socialización del PCC en el municipio de Armenia, realizados en el cuatrienio</t>
  </si>
  <si>
    <t>Protección y manejo del Patrimonio Cultural y Paisajístico</t>
  </si>
  <si>
    <t>Implementar acciones para el cumplimiento de objetivos estratégicos  del Plan de Manejo del PCC en el municipio de Armenia según los lineamientos establecidos en el Acuerdo Municipal 016 de 2013</t>
  </si>
  <si>
    <t>Talleres de socialización del PCC realizados.</t>
  </si>
  <si>
    <t xml:space="preserve">05453406-1
05453406-2
</t>
  </si>
  <si>
    <t>SGP - Estampilla Procultura</t>
  </si>
  <si>
    <t>Número de foros interinstitucionales de las acciones que dan cumplimiento de los objetivos estratégicos  establecidos en el Acuerdo Municipal 016 de 2013, realizados en el cuatrienio</t>
  </si>
  <si>
    <t>Un foro para dar a conocer las acciones realizadas del PCC  y del Anillo Verde y la elaboración de un plan de acción realizado</t>
  </si>
  <si>
    <t>Número de actualizaciones del inventario de riquezas patrimoniales tangibles de las áreas del PCC que entre otras sirva de insumo para la construcción de un diagnóstico arqueológico de acuerdo a las competencias y recursos en el municipio realizadas en el cuatrienio</t>
  </si>
  <si>
    <t>Un inventario de actualización de riquezas patrimoniales tangibles de la áreas del PCC del municipio realizado.</t>
  </si>
  <si>
    <t>Número de campañas de difusión y conocimiento de bienes de interés patrimonial y cultural realizadas en el cuatrienio</t>
  </si>
  <si>
    <t>Protegiendo nuestro patrimonio</t>
  </si>
  <si>
    <t xml:space="preserve">Difusión de bienes de interés patrimonial y cultural realizadas en el cuatrienio </t>
  </si>
  <si>
    <t>Reconociendo nuestro patrimonio</t>
  </si>
  <si>
    <t>Realizar campañas de difusión y conocimiento de bienes de interés patrimonial y cultural en la ciudad de Armenia</t>
  </si>
  <si>
    <t>Número de campañas de difusión y conocimiento de bienes de interés patrimonial y cultural en la ciudad de Armenia realizadas</t>
  </si>
  <si>
    <t xml:space="preserve">05453407-1
05453407-2
</t>
  </si>
  <si>
    <t>Número de programas para salvaguardar el patrimonio cultural material e inmaterial realizados en el cuatrienio</t>
  </si>
  <si>
    <t>Número de socializaciones de las acciones de Salvaguardia del Yipao y su manifestación realizadas en el cuatrienio</t>
  </si>
  <si>
    <t>Salvaguardia del Patrimonio Cultural Material e Inmaterial</t>
  </si>
  <si>
    <t>Realizar programas para salvaguardar el patrimonio cultural material e inmaterial del municipio de Armenia</t>
  </si>
  <si>
    <t>Número de Socializaciónes de las acciones establecidas en el PES realizadas</t>
  </si>
  <si>
    <t xml:space="preserve">05453408-1
05453408-2
</t>
  </si>
  <si>
    <t xml:space="preserve">Número de revisiones y ajustes al Plan de Salvaguardia del yipao y su manifestación, de acuerdo a las solicitud del Ministerio de Cultura realizadas en el cuatrienio.  </t>
  </si>
  <si>
    <t>Número de revisiónes para verificación y ajuste del PES del Yipao realizadas</t>
  </si>
  <si>
    <t>Número de acciones encaminadas a la protección del Barranquismo realizadas en el cuatrienio</t>
  </si>
  <si>
    <t>Acciónes para la preservación del Barranquismo(Creación de un Barranco, Mantenimiento a un barranco) realizadas</t>
  </si>
  <si>
    <t>Número de actividades de fortalecimiento a las capacidades de acción a los vigías del patrimonio actuales realizadas en el cuatrienio</t>
  </si>
  <si>
    <t>Procesos de capacitación a Vigías del patrimonio realizados</t>
  </si>
  <si>
    <t>Inventarios de Bienes Culturales patrimoniales materiales realizados en el cuatrienio</t>
  </si>
  <si>
    <t>Número de bienes de interés cultural priorizados e intervenidos en el cuatrienio</t>
  </si>
  <si>
    <t>Salvaguardia del Patrimonio Cultural Material e Inmaterial Mantenimiento</t>
  </si>
  <si>
    <t>Realizar Inventarios de Bienes Culturales patrimoniales materiales</t>
  </si>
  <si>
    <t>Mantemiento de BIC Material en cuenta su estado y solicitudes realizados</t>
  </si>
  <si>
    <t xml:space="preserve">05453409-1
05453409-2
</t>
  </si>
  <si>
    <t>Armenia más Cultura</t>
  </si>
  <si>
    <t>Número de alianzas estratégicas de promoción de lectura y escritura realizadas en el cuatrienio.</t>
  </si>
  <si>
    <t>Ama la lectura y la escritura</t>
  </si>
  <si>
    <t>Número de talleres de lectura y/o escritura realizados en el cuatrienio</t>
  </si>
  <si>
    <t>Procesos de lectura y escritura</t>
  </si>
  <si>
    <t>Establecer alianzas estratégicas para la extensión de las actividades de lectura y escritura hacia las instituciones público y privada.</t>
  </si>
  <si>
    <t>Actividades  de lectura y escritura (Ama la lectura, y Yipao del Libro) realizadas</t>
  </si>
  <si>
    <t xml:space="preserve">05453410-1
05453410-2
05453410-4
</t>
  </si>
  <si>
    <t>SGP - Estampilla Procultura - Propios Corporacion de Cultura y Turismo</t>
  </si>
  <si>
    <t>Número de talleres de lectura y escritura realizados en los CDC de Armenia en el cuatrienio</t>
  </si>
  <si>
    <t>Talleres de lectura y escritura anuales, realizados en los Centros Desarrollo Comunitario.</t>
  </si>
  <si>
    <t>Número de talleres de lectura y escritura utilizando las herramientas Tic´s diseñadas para personas con discapacidad sensorial  realizados en el cuatrienio</t>
  </si>
  <si>
    <t>Talleres de lectura y escritura a través de las TIC´s persona con discapacidad sensorial (Sordo ciegos) realizados</t>
  </si>
  <si>
    <t>Biblioteca Pública Municipal con sostenimiento en el cuatrienio</t>
  </si>
  <si>
    <t>Acto administrativo formalizando la Biblioteca Pública Municipal en el cuatrienio</t>
  </si>
  <si>
    <t>Biblioteca Pública Municipal creada por acto administrativo</t>
  </si>
  <si>
    <t xml:space="preserve">Número de alianzas interinstitucionales en el cuatrienio para el sostenimiento y mantenimiento de la Biblioteca Municipal </t>
  </si>
  <si>
    <t>Comodato para la adminsitración cultural de la biblioteca realizado</t>
  </si>
  <si>
    <t>SGP - Estampilla Procultura - Convenios</t>
  </si>
  <si>
    <t>Número de programas  municipales de concertación realizados en el cuatrienio</t>
  </si>
  <si>
    <t>Programa Municipal de concertación</t>
  </si>
  <si>
    <t>Número de proyectos apoyados en el programa de concertación en el cuatrienio</t>
  </si>
  <si>
    <t>Concertación</t>
  </si>
  <si>
    <t>Un programa municipal de concertación creado</t>
  </si>
  <si>
    <t>Proyectos aprobados  a traves del Programa Municipal de Concertación.</t>
  </si>
  <si>
    <t>05453415-1
05453415-2</t>
  </si>
  <si>
    <t>Fiestas aniversarias celebradas en la ciudad en el cuatrienio</t>
  </si>
  <si>
    <t>Fiestas Aniversarias de la ciudad</t>
  </si>
  <si>
    <t>Número de actividades conmemorativas del aniversario de la ciudad realizadas en el cuatrienio</t>
  </si>
  <si>
    <t>Fiestas Aniversarias</t>
  </si>
  <si>
    <t>Celebrar las Fiestas aniversarias de la ciudad</t>
  </si>
  <si>
    <t>Actividades  conmemorativas del aniversario de la ciudad realizadas</t>
  </si>
  <si>
    <t xml:space="preserve">05453412-1
05453412-2
05453412-4
</t>
  </si>
  <si>
    <t>SGP - Estampilla Procultura-Propios Corporacion de Cultura y Turismo</t>
  </si>
  <si>
    <t>Procesos de formación y expresiones artísticas multiculturales y multietnicas del municipio con apoyo y fortalecimiento en el cuatrienio</t>
  </si>
  <si>
    <t>Formación cultural</t>
  </si>
  <si>
    <t xml:space="preserve">Actividades de fortalecimiento y sostenimiento de la Banda Sinfónica Juvenil Municipal realizadas en el cuatrienio </t>
  </si>
  <si>
    <t>Fomentar y apoyar bienes y servicios culturales</t>
  </si>
  <si>
    <t>Realizar procesos de formación y expresiones artísticas multiculturales y multietnicas en el Municipio de Armenia</t>
  </si>
  <si>
    <t>Actividades de fortalecimiento y sostenimiento de la Banda Sinfónica Juvenil Municipal realizadas</t>
  </si>
  <si>
    <t xml:space="preserve">
05453413-2
</t>
  </si>
  <si>
    <t xml:space="preserve"> Estampilla Procultura</t>
  </si>
  <si>
    <t>Procesos de formación de espectadores en cinematografía al aire libre realizados en el cuatrienio</t>
  </si>
  <si>
    <t>Procesos de formación de espectadores en cinematografía al aire libre realizados</t>
  </si>
  <si>
    <t>Procesos de formación de espectadores en artes plásticas a través de exposiciones de arte al aire libre realizadas en el cuatrienio</t>
  </si>
  <si>
    <t>Procesos de formación de espectadores en artes plásticas a través de exposiciones de arte al aire libre realizadas</t>
  </si>
  <si>
    <t>Número de eventos artísticos, lúdicos y festivos de carácter colectivo como expresión de la diversidad y de las manifestaciones culturales desarrollados en el cuatrienio</t>
  </si>
  <si>
    <t>Eventos de ciudad</t>
  </si>
  <si>
    <t>Número de eventos artísticos, lúdicos y festivos  realizados en el cuatrienio</t>
  </si>
  <si>
    <t xml:space="preserve">Eventos Artísticos y Culturales </t>
  </si>
  <si>
    <t>Realizar eventos artísticos, lúdicos y festivos de carácter colectivo como expresión de la diversidad y de las manifestaciones culturales</t>
  </si>
  <si>
    <t>Eventos artísticos, lúdicos y festivos de alta calidad en el Municipio de Armenia realizados</t>
  </si>
  <si>
    <t xml:space="preserve">05453411-1
05453411-2
05453411-4
</t>
  </si>
  <si>
    <t>Número de convenios y/o contratos interinstitucionales suscritos para la ejecución del 10% del valor de la boletería cuyo precio o costo individual sea igual o superior a 3 UVTS,  de los recursos generados por la Ley 1493 de 2011 de Espectáculos Públicos realizados en el cuatrienio</t>
  </si>
  <si>
    <t>Infraestructura para artes escénicas</t>
  </si>
  <si>
    <t>Porcentaje de cumplimiento del presupuesto asignado de Ley de espectáculos , realizando adecuación, mejoramiento  y dotación de infraestructura escenarios culturales en el cuatrienio</t>
  </si>
  <si>
    <t>Infraestructura de los escenarios para los espectáculos públicos de las artes escénicas.</t>
  </si>
  <si>
    <t>Ejecutar  el 100% del presupuesto de acuerdo a la Ley de Espectaculos Publicos</t>
  </si>
  <si>
    <t>100% del presupuesto ejecutado de acuerdo a ley.</t>
  </si>
  <si>
    <t xml:space="preserve">05453414-6
</t>
  </si>
  <si>
    <t>Contribucion Parafiscal Espectaculos Publicos</t>
  </si>
  <si>
    <t xml:space="preserve">Porcentaje del recaudo de Estampilla Procultura destinado a la seguridad social de artistas del municipio de Armenia.  </t>
  </si>
  <si>
    <t>Seguridad Social del Artista</t>
  </si>
  <si>
    <t>Porcentaje de la estampilla procultura destinada para la seguridad social del artista anualmente</t>
  </si>
  <si>
    <t>Seguridad social del Artista</t>
  </si>
  <si>
    <t xml:space="preserve">Consignar mensualmente el 10% del recaudo de la estampilla procultura a una cuenta ceparada
</t>
  </si>
  <si>
    <t>10% del recaudo de la estampilla procultura transferido al municipio de armenia.</t>
  </si>
  <si>
    <t>05453405-2</t>
  </si>
  <si>
    <t>Estampilla Procultura</t>
  </si>
  <si>
    <t>TOTAL</t>
  </si>
  <si>
    <t>REPRESENTANTE LEGAL</t>
  </si>
  <si>
    <t>RESPONSABLE DE LA DEPENDENCIA  Y/O ENTIDAD</t>
  </si>
  <si>
    <t>JOSE MANUEL RIOSA MORALES</t>
  </si>
  <si>
    <t>ALCALDE</t>
  </si>
  <si>
    <t>DIRECTOR(A)</t>
  </si>
  <si>
    <t>____________________________________________________________
Centro Administrativo Municipal CAM, piso __ Tel – (6) 741 71 00 Ext. ____</t>
  </si>
  <si>
    <t>ARMENIA</t>
  </si>
  <si>
    <t>Directora</t>
  </si>
  <si>
    <t xml:space="preserve">Profesional Universitario Tesorería
Profesional Universitario Presupuesto Contabilidad
</t>
  </si>
  <si>
    <t>Un total de 200.000  personas han sido beneficiadas de las actividades realizadas a traves de las redes sociales y de manera presencial durante el primer semestre de 2020.</t>
  </si>
  <si>
    <t>Se realizó convocatoria para el apoyo de proyectos en las Artes Escenicas, teniendo en cuenta las directrices del Ministerio de Cultura. Se beneficiaron un total de 40 artistas y gestores de las areas de danza, musica y teatro.</t>
  </si>
  <si>
    <t>Con los recursos ejecutados se beneficiaron 5 personas que estaban aprobadas en la vigencia 2019.</t>
  </si>
  <si>
    <t>Se ajustó el Plan de Acción para la vigencia y se programaron actividades que están en proceso de planeación.</t>
  </si>
  <si>
    <t>Se ajustó el Plan de Acción y se ajustaron las actividades ya que se cumplió la meta en la vigencia anterior.</t>
  </si>
  <si>
    <t>A la fecha se han realizado 79 actividades de lectura atendiendo un total de 9592 personas de todas las edades.</t>
  </si>
  <si>
    <t>MARGARITA MARIA RAMIREZ TAFUR</t>
  </si>
  <si>
    <t>Se realizó promoción de las Fiestas de Armenia, especialmente del Yipao durante la Vitrina Turistica de Anato. De igual manera se realizaron los eventos correspondientes a la Agenda Cultural Armenia 131 años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</si>
</sst>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quot;$&quot;\ * #,##0.00_);_(&quot;$&quot;\ * \(#,##0.00\);_(&quot;$&quot;\ * &quot;-&quot;??_);_(@_)"/>
    <numFmt numFmtId="165" formatCode="_([$$-240A]\ * #,##0_);_([$$-240A]\ * \(#,##0\);_([$$-240A]\ * &quot;-&quot;??_);_(@_)"/>
    <numFmt numFmtId="166" formatCode="&quot;$&quot;\ #,##0"/>
    <numFmt numFmtId="167" formatCode="_(&quot;$&quot;\ * #,##0_);_(&quot;$&quot;\ * \(#,##0\);_(&quot;$&quot;\ * &quot;-&quot;_);_(@_)"/>
    <numFmt numFmtId="168" formatCode="_(* #,##0_);_(* \(#,##0\);_(* &quot;-&quot;??_);_(@_)"/>
  </numFmts>
  <fonts count="17">
    <font>
      <sz val="10"/>
      <name val="Arial"/>
      <charset val="134"/>
    </font>
    <font>
      <sz val="8"/>
      <name val="Arial"/>
      <charset val="134"/>
    </font>
    <font>
      <b/>
      <sz val="10"/>
      <name val="Arial"/>
      <charset val="134"/>
    </font>
    <font>
      <sz val="11"/>
      <name val="Arial"/>
      <charset val="134"/>
    </font>
    <font>
      <b/>
      <sz val="14"/>
      <name val="Arial"/>
      <charset val="134"/>
    </font>
    <font>
      <b/>
      <sz val="11"/>
      <name val="Arial"/>
      <charset val="134"/>
    </font>
    <font>
      <b/>
      <sz val="12"/>
      <name val="Arial"/>
      <charset val="134"/>
    </font>
    <font>
      <sz val="12"/>
      <name val="Arial"/>
      <charset val="134"/>
    </font>
    <font>
      <sz val="11"/>
      <color theme="1"/>
      <name val="Calibri"/>
      <charset val="134"/>
      <scheme val="minor"/>
    </font>
    <font>
      <sz val="11"/>
      <name val="Arial"/>
      <family val="2"/>
    </font>
    <font>
      <sz val="14"/>
      <name val="Arial"/>
      <family val="2"/>
    </font>
    <font>
      <sz val="10"/>
      <name val="Arial"/>
      <charset val="134"/>
    </font>
    <font>
      <sz val="12"/>
      <name val="Arial"/>
      <family val="2"/>
    </font>
    <font>
      <sz val="14"/>
      <color theme="1"/>
      <name val="Arial"/>
      <family val="2"/>
    </font>
    <font>
      <b/>
      <sz val="11"/>
      <name val="Calibri"/>
      <family val="2"/>
    </font>
    <font>
      <b/>
      <sz val="12"/>
      <color rgb="FF000000"/>
      <name val="Calibri"/>
      <family val="2"/>
    </font>
    <font>
      <b/>
      <sz val="11"/>
      <color rgb="FFFFFFFF"/>
      <name val="Calibri"/>
      <family val="2"/>
    </font>
  </fonts>
  <fills count="8">
    <fill>
      <patternFill patternType="none"/>
    </fill>
    <fill>
      <patternFill patternType="gray125"/>
    </fill>
    <fill>
      <patternFill patternType="solid">
        <fgColor theme="6" tint="0.59999389629810485"/>
        <bgColor indexed="64"/>
      </patternFill>
    </fill>
    <fill>
      <patternFill patternType="solid">
        <fgColor theme="0" tint="-0.14996795556505021"/>
        <bgColor indexed="64"/>
      </patternFill>
    </fill>
    <fill>
      <patternFill patternType="solid">
        <fgColor rgb="FFFFFF99"/>
        <bgColor indexed="64"/>
      </patternFill>
    </fill>
    <fill>
      <patternFill patternType="solid">
        <fgColor theme="0"/>
        <bgColor indexed="64"/>
      </patternFill>
    </fill>
    <fill>
      <patternFill patternType="solid">
        <fgColor rgb="FF4472C4"/>
        <bgColor indexed="64"/>
      </patternFill>
    </fill>
    <fill>
      <patternFill patternType="solid">
        <fgColor rgb="FFD9E2F3"/>
        <bgColor indexed="64"/>
      </patternFill>
    </fill>
  </fills>
  <borders count="36">
    <border>
      <left/>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style="thin">
        <color auto="1"/>
      </right>
      <top/>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thin">
        <color auto="1"/>
      </top>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rgb="FF4472C4"/>
      </left>
      <right style="medium">
        <color rgb="FF4472C4"/>
      </right>
      <top style="medium">
        <color rgb="FF4472C4"/>
      </top>
      <bottom style="medium">
        <color rgb="FF4472C4"/>
      </bottom>
      <diagonal/>
    </border>
    <border>
      <left style="medium">
        <color rgb="FF8EAADB"/>
      </left>
      <right style="medium">
        <color rgb="FF8EAADB"/>
      </right>
      <top/>
      <bottom style="medium">
        <color rgb="FF8EAADB"/>
      </bottom>
      <diagonal/>
    </border>
  </borders>
  <cellStyleXfs count="6">
    <xf numFmtId="0" fontId="0" fillId="0" borderId="0"/>
    <xf numFmtId="164" fontId="11" fillId="0" borderId="0" applyFont="0" applyFill="0" applyBorder="0" applyAlignment="0" applyProtection="0"/>
    <xf numFmtId="0" fontId="11" fillId="0" borderId="0"/>
    <xf numFmtId="43" fontId="11" fillId="0" borderId="0" applyFont="0" applyFill="0" applyBorder="0" applyAlignment="0" applyProtection="0"/>
    <xf numFmtId="0" fontId="8" fillId="0" borderId="0"/>
    <xf numFmtId="0" fontId="8" fillId="0" borderId="0"/>
  </cellStyleXfs>
  <cellXfs count="138">
    <xf numFmtId="0" fontId="0" fillId="0" borderId="0" xfId="0"/>
    <xf numFmtId="0" fontId="0" fillId="0" borderId="0" xfId="0" applyFont="1" applyFill="1" applyBorder="1" applyAlignment="1">
      <alignment horizontal="center" vertical="center"/>
    </xf>
    <xf numFmtId="0" fontId="1"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Font="1" applyFill="1" applyAlignment="1">
      <alignment horizontal="center" vertical="center" wrapText="1"/>
    </xf>
    <xf numFmtId="1" fontId="0" fillId="0" borderId="0" xfId="0" applyNumberFormat="1"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0"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5" xfId="0" applyFont="1" applyBorder="1" applyAlignment="1">
      <alignment vertical="center" wrapText="1"/>
    </xf>
    <xf numFmtId="0" fontId="0"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6" xfId="0" applyFont="1" applyBorder="1" applyAlignment="1">
      <alignment vertical="center" wrapText="1"/>
    </xf>
    <xf numFmtId="0" fontId="7" fillId="0" borderId="17" xfId="0" applyFont="1" applyBorder="1" applyAlignment="1">
      <alignment horizontal="center" vertical="center" wrapText="1"/>
    </xf>
    <xf numFmtId="0" fontId="7" fillId="0" borderId="17" xfId="0" applyFont="1" applyBorder="1" applyAlignment="1">
      <alignment vertical="center" wrapText="1"/>
    </xf>
    <xf numFmtId="0" fontId="6" fillId="0" borderId="17" xfId="0" applyFont="1" applyBorder="1" applyAlignment="1">
      <alignment horizontal="center" vertical="center" wrapText="1"/>
    </xf>
    <xf numFmtId="0" fontId="6" fillId="0" borderId="17" xfId="0" applyFont="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horizontal="center" vertical="center" wrapText="1"/>
    </xf>
    <xf numFmtId="0" fontId="0" fillId="0" borderId="2" xfId="0" applyFont="1" applyBorder="1" applyAlignment="1">
      <alignment vertical="center" wrapText="1"/>
    </xf>
    <xf numFmtId="0" fontId="0" fillId="0" borderId="5" xfId="0" applyFont="1" applyBorder="1" applyAlignment="1">
      <alignment vertical="center" wrapText="1"/>
    </xf>
    <xf numFmtId="0" fontId="0"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0" xfId="0" applyFont="1" applyBorder="1" applyAlignment="1">
      <alignment vertical="center" wrapText="1"/>
    </xf>
    <xf numFmtId="0" fontId="5" fillId="0" borderId="0" xfId="0" applyFont="1" applyBorder="1" applyAlignment="1">
      <alignment vertical="center" wrapText="1"/>
    </xf>
    <xf numFmtId="1"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 fontId="6" fillId="4" borderId="20" xfId="0" applyNumberFormat="1" applyFont="1" applyFill="1" applyBorder="1" applyAlignment="1">
      <alignment horizontal="center" vertical="center" wrapText="1"/>
    </xf>
    <xf numFmtId="0" fontId="6" fillId="4" borderId="21" xfId="0"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3" fillId="0" borderId="15" xfId="0" applyNumberFormat="1" applyFont="1" applyBorder="1" applyAlignment="1">
      <alignment vertical="center" wrapText="1"/>
    </xf>
    <xf numFmtId="0" fontId="3" fillId="0" borderId="15" xfId="0" applyFont="1" applyFill="1" applyBorder="1" applyAlignment="1">
      <alignment horizontal="center" vertical="center" wrapText="1"/>
    </xf>
    <xf numFmtId="0" fontId="5" fillId="0" borderId="15" xfId="0" applyFont="1" applyBorder="1" applyAlignment="1">
      <alignment vertical="center" wrapText="1"/>
    </xf>
    <xf numFmtId="1" fontId="8" fillId="5" borderId="15" xfId="0" applyNumberFormat="1" applyFont="1" applyFill="1" applyBorder="1" applyAlignment="1">
      <alignment horizontal="center" vertical="center" wrapText="1"/>
    </xf>
    <xf numFmtId="9" fontId="3" fillId="0" borderId="15" xfId="0" applyNumberFormat="1" applyFont="1" applyBorder="1" applyAlignment="1">
      <alignment horizontal="center" vertical="center" wrapText="1"/>
    </xf>
    <xf numFmtId="9" fontId="0" fillId="0" borderId="16" xfId="0" applyNumberFormat="1" applyFont="1" applyBorder="1" applyAlignment="1">
      <alignment horizontal="center" vertical="center" wrapText="1"/>
    </xf>
    <xf numFmtId="0" fontId="0" fillId="0" borderId="16" xfId="0" applyFont="1" applyFill="1" applyBorder="1" applyAlignment="1">
      <alignment horizontal="center" vertical="center" wrapText="1"/>
    </xf>
    <xf numFmtId="3" fontId="7" fillId="0" borderId="17" xfId="0" applyNumberFormat="1" applyFont="1" applyBorder="1" applyAlignment="1">
      <alignment horizontal="center" vertical="center" wrapText="1"/>
    </xf>
    <xf numFmtId="4" fontId="7" fillId="0" borderId="17" xfId="0" applyNumberFormat="1" applyFont="1" applyBorder="1" applyAlignment="1">
      <alignment horizontal="center" vertical="center" wrapText="1"/>
    </xf>
    <xf numFmtId="1" fontId="7" fillId="0" borderId="17" xfId="0" applyNumberFormat="1" applyFont="1" applyBorder="1" applyAlignment="1">
      <alignment vertical="center" wrapText="1"/>
    </xf>
    <xf numFmtId="0" fontId="7" fillId="0" borderId="17" xfId="0" applyFont="1" applyFill="1" applyBorder="1" applyAlignment="1">
      <alignment horizontal="center" vertical="center" wrapText="1"/>
    </xf>
    <xf numFmtId="1" fontId="0" fillId="0" borderId="0" xfId="0" applyNumberFormat="1" applyFont="1" applyAlignment="1">
      <alignment vertical="center" wrapText="1"/>
    </xf>
    <xf numFmtId="1" fontId="0" fillId="0" borderId="2" xfId="0" applyNumberFormat="1" applyFont="1" applyBorder="1" applyAlignment="1">
      <alignment vertical="center" wrapText="1"/>
    </xf>
    <xf numFmtId="1" fontId="0" fillId="0" borderId="0" xfId="0" applyNumberFormat="1" applyFont="1" applyBorder="1" applyAlignment="1">
      <alignment vertical="center" wrapText="1"/>
    </xf>
    <xf numFmtId="1" fontId="3" fillId="0" borderId="0" xfId="0" applyNumberFormat="1" applyFont="1" applyBorder="1" applyAlignment="1">
      <alignment vertical="center" wrapText="1"/>
    </xf>
    <xf numFmtId="0" fontId="6" fillId="4" borderId="1" xfId="0" applyFont="1" applyFill="1" applyBorder="1" applyAlignment="1">
      <alignment horizontal="center" vertical="center" wrapText="1"/>
    </xf>
    <xf numFmtId="0" fontId="6" fillId="4" borderId="23" xfId="0" applyFont="1" applyFill="1" applyBorder="1" applyAlignment="1">
      <alignment horizontal="center" vertical="center" wrapText="1"/>
    </xf>
    <xf numFmtId="166" fontId="7" fillId="0" borderId="17" xfId="0" applyNumberFormat="1" applyFont="1" applyBorder="1" applyAlignment="1">
      <alignment vertical="center" wrapText="1"/>
    </xf>
    <xf numFmtId="167" fontId="6" fillId="3" borderId="18" xfId="0" applyNumberFormat="1" applyFont="1" applyFill="1" applyBorder="1" applyAlignment="1">
      <alignment vertical="center" wrapText="1"/>
    </xf>
    <xf numFmtId="166" fontId="0" fillId="0" borderId="0" xfId="0" applyNumberFormat="1" applyFont="1" applyAlignment="1">
      <alignment vertical="center" wrapText="1"/>
    </xf>
    <xf numFmtId="0" fontId="3" fillId="0" borderId="0" xfId="0" applyFont="1" applyBorder="1" applyAlignment="1">
      <alignment horizontal="left" vertical="center" wrapText="1"/>
    </xf>
    <xf numFmtId="166" fontId="0" fillId="0" borderId="0" xfId="0" applyNumberFormat="1" applyFont="1" applyBorder="1" applyAlignment="1">
      <alignment vertical="center" wrapText="1"/>
    </xf>
    <xf numFmtId="0" fontId="5" fillId="0" borderId="0" xfId="0" applyFont="1" applyBorder="1" applyAlignment="1">
      <alignment horizontal="left" vertical="center" wrapText="1"/>
    </xf>
    <xf numFmtId="0" fontId="9" fillId="0" borderId="25" xfId="0" applyFont="1" applyFill="1" applyBorder="1" applyAlignment="1">
      <alignment vertical="center" wrapText="1"/>
    </xf>
    <xf numFmtId="0" fontId="10" fillId="5" borderId="26" xfId="0" applyFont="1" applyFill="1" applyBorder="1" applyAlignment="1">
      <alignment vertical="center" wrapText="1"/>
    </xf>
    <xf numFmtId="0" fontId="0" fillId="0" borderId="0" xfId="0" applyFont="1" applyFill="1" applyAlignment="1">
      <alignment horizontal="center" vertical="center"/>
    </xf>
    <xf numFmtId="0" fontId="6" fillId="4" borderId="27" xfId="0" applyFont="1" applyFill="1" applyBorder="1" applyAlignment="1">
      <alignment horizontal="center" vertical="center" wrapText="1"/>
    </xf>
    <xf numFmtId="0" fontId="1" fillId="0" borderId="0" xfId="0" applyFont="1" applyAlignment="1">
      <alignment vertical="center"/>
    </xf>
    <xf numFmtId="0" fontId="6" fillId="2" borderId="28" xfId="0" applyFont="1" applyFill="1" applyBorder="1" applyAlignment="1">
      <alignment horizontal="center" vertical="center" wrapText="1"/>
    </xf>
    <xf numFmtId="0" fontId="2" fillId="0" borderId="0" xfId="0" applyFont="1" applyAlignment="1">
      <alignment vertical="center"/>
    </xf>
    <xf numFmtId="166" fontId="3" fillId="0" borderId="0" xfId="0" applyNumberFormat="1" applyFont="1" applyAlignment="1">
      <alignment vertical="center"/>
    </xf>
    <xf numFmtId="0" fontId="3"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0" fontId="6" fillId="3" borderId="18" xfId="0" applyNumberFormat="1" applyFont="1" applyFill="1" applyBorder="1" applyAlignment="1">
      <alignment vertical="center" wrapText="1"/>
    </xf>
    <xf numFmtId="166" fontId="6" fillId="3" borderId="18" xfId="0" applyNumberFormat="1" applyFont="1" applyFill="1" applyBorder="1" applyAlignment="1">
      <alignment vertical="center" wrapText="1"/>
    </xf>
    <xf numFmtId="0" fontId="7" fillId="3" borderId="1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9" xfId="0" applyFont="1" applyBorder="1" applyAlignment="1">
      <alignment vertical="center" wrapText="1"/>
    </xf>
    <xf numFmtId="0" fontId="12" fillId="0" borderId="24" xfId="0" applyFont="1" applyFill="1" applyBorder="1" applyAlignment="1">
      <alignment horizontal="center" vertical="center" wrapText="1"/>
    </xf>
    <xf numFmtId="9" fontId="12" fillId="0" borderId="31" xfId="0" applyNumberFormat="1" applyFont="1" applyFill="1" applyBorder="1" applyAlignment="1">
      <alignment horizontal="center" vertical="center" wrapText="1"/>
    </xf>
    <xf numFmtId="0" fontId="12" fillId="0" borderId="31" xfId="0" applyFont="1" applyFill="1" applyBorder="1" applyAlignment="1">
      <alignment horizontal="center" vertical="center" wrapText="1"/>
    </xf>
    <xf numFmtId="9" fontId="12" fillId="0" borderId="31" xfId="3" applyNumberFormat="1" applyFont="1" applyFill="1" applyBorder="1" applyAlignment="1">
      <alignment horizontal="center" vertical="center" wrapText="1"/>
    </xf>
    <xf numFmtId="9" fontId="12" fillId="0" borderId="32" xfId="0" applyNumberFormat="1"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1" xfId="0" applyFont="1" applyFill="1" applyBorder="1" applyAlignment="1" applyProtection="1">
      <alignment horizontal="center" vertical="center" wrapText="1"/>
      <protection locked="0"/>
    </xf>
    <xf numFmtId="165" fontId="13" fillId="0" borderId="31" xfId="1" applyNumberFormat="1" applyFont="1" applyFill="1" applyBorder="1" applyAlignment="1">
      <alignment horizontal="center" vertical="center" wrapText="1"/>
    </xf>
    <xf numFmtId="166" fontId="12" fillId="0" borderId="24" xfId="0" applyNumberFormat="1" applyFont="1" applyFill="1" applyBorder="1" applyAlignment="1">
      <alignment horizontal="center" vertical="center" wrapText="1"/>
    </xf>
    <xf numFmtId="10" fontId="12" fillId="0" borderId="31" xfId="0" applyNumberFormat="1" applyFont="1" applyFill="1" applyBorder="1" applyAlignment="1">
      <alignment horizontal="center" vertical="center" wrapText="1"/>
    </xf>
    <xf numFmtId="168" fontId="12" fillId="0" borderId="24" xfId="3" applyNumberFormat="1" applyFont="1" applyFill="1" applyBorder="1" applyAlignment="1">
      <alignment horizontal="center" vertical="center" wrapText="1"/>
    </xf>
    <xf numFmtId="166" fontId="12" fillId="0" borderId="31" xfId="0" applyNumberFormat="1" applyFont="1" applyFill="1" applyBorder="1" applyAlignment="1">
      <alignment horizontal="center" vertical="center" wrapText="1"/>
    </xf>
    <xf numFmtId="168" fontId="12" fillId="0" borderId="31" xfId="3" applyNumberFormat="1" applyFont="1" applyFill="1" applyBorder="1" applyAlignment="1">
      <alignment horizontal="center" vertical="center" wrapText="1"/>
    </xf>
    <xf numFmtId="0" fontId="0" fillId="0" borderId="33" xfId="0" applyFont="1" applyFill="1" applyBorder="1" applyAlignment="1">
      <alignment horizontal="center" vertical="center" wrapText="1"/>
    </xf>
    <xf numFmtId="166" fontId="12" fillId="0" borderId="32" xfId="0" applyNumberFormat="1" applyFont="1" applyBorder="1" applyAlignment="1">
      <alignment vertical="center" wrapText="1"/>
    </xf>
    <xf numFmtId="10" fontId="12" fillId="0" borderId="33" xfId="0" applyNumberFormat="1" applyFont="1" applyBorder="1" applyAlignment="1">
      <alignment vertical="center" wrapText="1"/>
    </xf>
    <xf numFmtId="165" fontId="13" fillId="0" borderId="31" xfId="1" applyNumberFormat="1" applyFont="1" applyFill="1" applyBorder="1" applyAlignment="1">
      <alignment horizontal="center" wrapText="1"/>
    </xf>
    <xf numFmtId="0" fontId="15" fillId="6" borderId="34" xfId="0" applyFont="1" applyFill="1" applyBorder="1" applyAlignment="1">
      <alignment horizontal="right" vertical="center" wrapText="1"/>
    </xf>
    <xf numFmtId="0" fontId="15" fillId="7" borderId="35" xfId="0" applyFont="1" applyFill="1" applyBorder="1" applyAlignment="1">
      <alignment horizontal="right" vertical="center" wrapText="1"/>
    </xf>
    <xf numFmtId="0" fontId="15" fillId="0" borderId="35" xfId="0" applyFont="1" applyBorder="1" applyAlignment="1">
      <alignment horizontal="right" vertical="center" wrapText="1"/>
    </xf>
    <xf numFmtId="0" fontId="16" fillId="6" borderId="34" xfId="0" applyFont="1" applyFill="1" applyBorder="1" applyAlignment="1">
      <alignment vertical="center" wrapText="1"/>
    </xf>
    <xf numFmtId="0" fontId="14" fillId="7" borderId="35" xfId="0" applyFont="1" applyFill="1" applyBorder="1" applyAlignment="1">
      <alignment vertical="center" wrapText="1"/>
    </xf>
    <xf numFmtId="0" fontId="14" fillId="0" borderId="35" xfId="0" applyFont="1" applyBorder="1" applyAlignment="1">
      <alignment vertical="center" wrapText="1"/>
    </xf>
    <xf numFmtId="165" fontId="3" fillId="0" borderId="0" xfId="0" applyNumberFormat="1" applyFont="1" applyBorder="1" applyAlignment="1">
      <alignment vertical="center"/>
    </xf>
    <xf numFmtId="0" fontId="3" fillId="0" borderId="15"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5" fillId="0" borderId="15" xfId="0" applyFont="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166" fontId="3" fillId="0" borderId="7" xfId="0" applyNumberFormat="1" applyFont="1" applyBorder="1" applyAlignment="1">
      <alignment horizontal="center"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7"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1"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3" borderId="18" xfId="0" applyFont="1" applyFill="1" applyBorder="1" applyAlignment="1">
      <alignment horizontal="right" vertical="center" wrapText="1"/>
    </xf>
    <xf numFmtId="0" fontId="3" fillId="0" borderId="0" xfId="0" applyFont="1" applyBorder="1" applyAlignment="1">
      <alignment horizontal="left" vertical="center" wrapText="1"/>
    </xf>
    <xf numFmtId="0" fontId="2" fillId="0" borderId="22" xfId="0" applyFont="1" applyBorder="1" applyAlignment="1">
      <alignment horizontal="left" vertical="center" wrapText="1"/>
    </xf>
    <xf numFmtId="0" fontId="5" fillId="0" borderId="22"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0" xfId="0" applyFont="1" applyBorder="1" applyAlignment="1">
      <alignment horizontal="center" vertical="center" wrapText="1"/>
    </xf>
  </cellXfs>
  <cellStyles count="6">
    <cellStyle name="Millares" xfId="3" builtinId="3"/>
    <cellStyle name="Moneda" xfId="1" builtinId="4"/>
    <cellStyle name="Normal" xfId="0" builtinId="0"/>
    <cellStyle name="Normal 2" xfId="4"/>
    <cellStyle name="Normal 3" xfId="2"/>
    <cellStyle name="Normal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950819</xdr:colOff>
      <xdr:row>0</xdr:row>
      <xdr:rowOff>123264</xdr:rowOff>
    </xdr:from>
    <xdr:to>
      <xdr:col>2</xdr:col>
      <xdr:colOff>195543</xdr:colOff>
      <xdr:row>3</xdr:row>
      <xdr:rowOff>304239</xdr:rowOff>
    </xdr:to>
    <xdr:pic>
      <xdr:nvPicPr>
        <xdr:cNvPr id="6243" name="3 Imagen" descr="E:\DOCUMENTOS LENIS\Memoria pasar\1Escudo.jpg">
          <a:extLst>
            <a:ext uri="{FF2B5EF4-FFF2-40B4-BE49-F238E27FC236}">
              <a16:creationId xmlns:a16="http://schemas.microsoft.com/office/drawing/2014/main" xmlns="" id="{00000000-0008-0000-0000-000063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50595" y="123190"/>
          <a:ext cx="9112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M46"/>
  <sheetViews>
    <sheetView tabSelected="1" topLeftCell="T28" zoomScale="60" zoomScaleNormal="60" workbookViewId="0">
      <selection activeCell="Y10" sqref="Y10"/>
    </sheetView>
  </sheetViews>
  <sheetFormatPr baseColWidth="10" defaultColWidth="11.44140625" defaultRowHeight="13.2"/>
  <cols>
    <col min="1" max="1" width="21" style="5" customWidth="1"/>
    <col min="2" max="2" width="4" style="5" customWidth="1"/>
    <col min="3" max="3" width="14.33203125" style="5" customWidth="1"/>
    <col min="4" max="4" width="4.5546875" style="5" customWidth="1"/>
    <col min="5" max="5" width="28" style="5" customWidth="1"/>
    <col min="6" max="6" width="4.6640625" style="5" customWidth="1"/>
    <col min="7" max="7" width="34.6640625" style="5" customWidth="1"/>
    <col min="8" max="8" width="4.33203125" style="5" customWidth="1"/>
    <col min="9" max="9" width="23.5546875" style="5" customWidth="1"/>
    <col min="10" max="10" width="20.33203125" style="5" customWidth="1"/>
    <col min="11" max="11" width="5" style="5" customWidth="1"/>
    <col min="12" max="12" width="34" style="5" customWidth="1"/>
    <col min="13" max="13" width="15" style="5" customWidth="1"/>
    <col min="14" max="14" width="19.109375" style="6" customWidth="1"/>
    <col min="15" max="15" width="31.44140625" style="5" customWidth="1"/>
    <col min="16" max="16" width="29" style="7" customWidth="1"/>
    <col min="17" max="17" width="24.5546875" style="7" customWidth="1"/>
    <col min="18" max="18" width="15.6640625" style="7" customWidth="1"/>
    <col min="19" max="21" width="23.109375" style="7" customWidth="1"/>
    <col min="22" max="22" width="20" style="7" customWidth="1"/>
    <col min="23" max="23" width="19.88671875" style="7" customWidth="1"/>
    <col min="24" max="29" width="22.5546875" style="8" customWidth="1"/>
    <col min="30" max="30" width="31.6640625" style="5" customWidth="1"/>
    <col min="31" max="31" width="14.109375" style="9" customWidth="1"/>
    <col min="32" max="32" width="18.5546875" style="10" customWidth="1"/>
    <col min="33" max="16384" width="11.44140625" style="10"/>
  </cols>
  <sheetData>
    <row r="1" spans="1:31" ht="22.5" customHeight="1">
      <c r="A1" s="114"/>
      <c r="B1" s="115"/>
      <c r="C1" s="115"/>
      <c r="D1" s="116"/>
      <c r="E1" s="102" t="s">
        <v>0</v>
      </c>
      <c r="F1" s="103"/>
      <c r="G1" s="103"/>
      <c r="H1" s="103"/>
      <c r="I1" s="103"/>
      <c r="J1" s="103"/>
      <c r="K1" s="103"/>
      <c r="L1" s="103"/>
      <c r="M1" s="103"/>
      <c r="N1" s="103"/>
      <c r="O1" s="103"/>
      <c r="P1" s="103"/>
      <c r="Q1" s="103"/>
      <c r="R1" s="103"/>
      <c r="S1" s="103"/>
      <c r="T1" s="103"/>
      <c r="U1" s="103"/>
      <c r="V1" s="103"/>
      <c r="W1" s="103"/>
      <c r="X1" s="103"/>
      <c r="Y1" s="103"/>
      <c r="Z1" s="103"/>
      <c r="AA1" s="103"/>
      <c r="AB1" s="103"/>
      <c r="AC1" s="103"/>
      <c r="AD1" s="60" t="s">
        <v>1</v>
      </c>
    </row>
    <row r="2" spans="1:31" ht="25.5" customHeight="1">
      <c r="A2" s="117"/>
      <c r="B2" s="118"/>
      <c r="C2" s="118"/>
      <c r="D2" s="119"/>
      <c r="E2" s="125" t="s">
        <v>2</v>
      </c>
      <c r="F2" s="126"/>
      <c r="G2" s="126"/>
      <c r="H2" s="126"/>
      <c r="I2" s="126"/>
      <c r="J2" s="126"/>
      <c r="K2" s="126"/>
      <c r="L2" s="126"/>
      <c r="M2" s="126"/>
      <c r="N2" s="126"/>
      <c r="O2" s="126"/>
      <c r="P2" s="126"/>
      <c r="Q2" s="126"/>
      <c r="R2" s="126"/>
      <c r="S2" s="126"/>
      <c r="T2" s="126"/>
      <c r="U2" s="126"/>
      <c r="V2" s="126"/>
      <c r="W2" s="126"/>
      <c r="X2" s="126"/>
      <c r="Y2" s="126"/>
      <c r="Z2" s="126"/>
      <c r="AA2" s="126"/>
      <c r="AB2" s="126"/>
      <c r="AC2" s="126"/>
      <c r="AD2" s="60" t="s">
        <v>3</v>
      </c>
    </row>
    <row r="3" spans="1:31" ht="20.25" customHeight="1">
      <c r="A3" s="117"/>
      <c r="B3" s="118"/>
      <c r="C3" s="118"/>
      <c r="D3" s="119"/>
      <c r="E3" s="127" t="s">
        <v>4</v>
      </c>
      <c r="F3" s="128"/>
      <c r="G3" s="128"/>
      <c r="H3" s="128"/>
      <c r="I3" s="128"/>
      <c r="J3" s="128"/>
      <c r="K3" s="128"/>
      <c r="L3" s="128"/>
      <c r="M3" s="128"/>
      <c r="N3" s="128"/>
      <c r="O3" s="128"/>
      <c r="P3" s="128"/>
      <c r="Q3" s="128"/>
      <c r="R3" s="128"/>
      <c r="S3" s="128"/>
      <c r="T3" s="128"/>
      <c r="U3" s="128"/>
      <c r="V3" s="128"/>
      <c r="W3" s="128"/>
      <c r="X3" s="128"/>
      <c r="Y3" s="128"/>
      <c r="Z3" s="128"/>
      <c r="AA3" s="128"/>
      <c r="AB3" s="128"/>
      <c r="AC3" s="128"/>
      <c r="AD3" s="60" t="s">
        <v>5</v>
      </c>
    </row>
    <row r="4" spans="1:31" ht="27.75" customHeight="1">
      <c r="A4" s="120"/>
      <c r="B4" s="121"/>
      <c r="C4" s="121"/>
      <c r="D4" s="122"/>
      <c r="E4" s="129" t="s">
        <v>6</v>
      </c>
      <c r="F4" s="121"/>
      <c r="G4" s="121"/>
      <c r="H4" s="121"/>
      <c r="I4" s="121"/>
      <c r="J4" s="121"/>
      <c r="K4" s="121"/>
      <c r="L4" s="121"/>
      <c r="M4" s="121"/>
      <c r="N4" s="121"/>
      <c r="O4" s="121"/>
      <c r="P4" s="121"/>
      <c r="Q4" s="121"/>
      <c r="R4" s="121"/>
      <c r="S4" s="121"/>
      <c r="T4" s="121"/>
      <c r="U4" s="121"/>
      <c r="V4" s="121"/>
      <c r="W4" s="121"/>
      <c r="X4" s="121"/>
      <c r="Y4" s="121"/>
      <c r="Z4" s="121"/>
      <c r="AA4" s="121"/>
      <c r="AB4" s="121"/>
      <c r="AC4" s="121"/>
      <c r="AD4" s="61" t="s">
        <v>7</v>
      </c>
    </row>
    <row r="5" spans="1:31" ht="19.5" customHeight="1">
      <c r="C5" s="12"/>
      <c r="D5" s="12"/>
      <c r="E5" s="12"/>
      <c r="F5" s="12"/>
      <c r="G5" s="12"/>
      <c r="H5" s="12"/>
      <c r="I5" s="12"/>
      <c r="J5" s="12"/>
      <c r="K5" s="12"/>
      <c r="L5" s="12"/>
      <c r="M5" s="12"/>
      <c r="N5" s="32"/>
      <c r="O5" s="33"/>
      <c r="P5" s="33"/>
      <c r="Q5" s="33"/>
      <c r="R5" s="33"/>
      <c r="S5" s="33"/>
      <c r="T5" s="33"/>
      <c r="U5" s="33"/>
      <c r="V5" s="33"/>
      <c r="W5" s="33"/>
      <c r="X5" s="33"/>
      <c r="Y5" s="33"/>
      <c r="Z5" s="33"/>
      <c r="AA5" s="33"/>
      <c r="AB5" s="33"/>
      <c r="AC5" s="33"/>
      <c r="AD5" s="33"/>
    </row>
    <row r="6" spans="1:31" ht="24" customHeight="1">
      <c r="A6" s="107" t="s">
        <v>8</v>
      </c>
      <c r="B6" s="108"/>
      <c r="C6" s="108"/>
      <c r="D6" s="108"/>
      <c r="E6" s="108"/>
      <c r="F6" s="108"/>
      <c r="G6" s="108"/>
      <c r="H6" s="108"/>
      <c r="I6" s="108"/>
      <c r="J6" s="108"/>
      <c r="K6" s="108"/>
      <c r="L6" s="108"/>
      <c r="M6" s="109"/>
      <c r="N6" s="110" t="s">
        <v>9</v>
      </c>
      <c r="O6" s="111"/>
      <c r="P6" s="111"/>
      <c r="Q6" s="111"/>
      <c r="R6" s="111"/>
      <c r="S6" s="111"/>
      <c r="T6" s="111"/>
      <c r="U6" s="111"/>
      <c r="V6" s="111"/>
      <c r="W6" s="111"/>
      <c r="X6" s="111"/>
      <c r="Y6" s="111"/>
      <c r="Z6" s="111"/>
      <c r="AA6" s="111"/>
      <c r="AB6" s="111"/>
      <c r="AC6" s="111"/>
      <c r="AD6" s="112"/>
    </row>
    <row r="7" spans="1:31" s="1" customFormat="1">
      <c r="A7" s="118"/>
      <c r="B7" s="118"/>
      <c r="C7" s="118"/>
      <c r="D7" s="118"/>
      <c r="E7" s="118"/>
      <c r="F7" s="118"/>
      <c r="G7" s="118"/>
      <c r="H7" s="12"/>
      <c r="I7" s="33"/>
      <c r="J7" s="33"/>
      <c r="K7" s="33"/>
      <c r="L7" s="33"/>
      <c r="M7" s="33"/>
      <c r="N7" s="32"/>
      <c r="O7" s="33"/>
      <c r="P7" s="33"/>
      <c r="Q7" s="33"/>
      <c r="R7" s="33"/>
      <c r="S7" s="33"/>
      <c r="T7" s="33"/>
      <c r="U7" s="33"/>
      <c r="V7" s="33"/>
      <c r="W7" s="33"/>
      <c r="X7" s="28"/>
      <c r="Y7" s="28"/>
      <c r="Z7" s="28"/>
      <c r="AA7" s="28"/>
      <c r="AB7" s="28"/>
      <c r="AC7" s="28"/>
      <c r="AD7" s="33"/>
      <c r="AE7" s="62"/>
    </row>
    <row r="8" spans="1:31" s="2" customFormat="1" ht="20.25" customHeight="1">
      <c r="A8" s="123" t="s">
        <v>10</v>
      </c>
      <c r="B8" s="124"/>
      <c r="C8" s="124"/>
      <c r="D8" s="124"/>
      <c r="E8" s="124"/>
      <c r="F8" s="124"/>
      <c r="G8" s="124"/>
      <c r="H8" s="124"/>
      <c r="I8" s="124"/>
      <c r="J8" s="124"/>
      <c r="K8" s="124"/>
      <c r="L8" s="124"/>
      <c r="M8" s="124"/>
      <c r="N8" s="34">
        <v>1</v>
      </c>
      <c r="O8" s="35">
        <v>2</v>
      </c>
      <c r="P8" s="35">
        <v>3</v>
      </c>
      <c r="Q8" s="35">
        <v>4</v>
      </c>
      <c r="R8" s="35">
        <v>5</v>
      </c>
      <c r="S8" s="35">
        <v>6</v>
      </c>
      <c r="T8" s="35">
        <v>7</v>
      </c>
      <c r="U8" s="35">
        <v>8</v>
      </c>
      <c r="V8" s="35">
        <v>9</v>
      </c>
      <c r="W8" s="35">
        <v>10</v>
      </c>
      <c r="X8" s="35">
        <v>11</v>
      </c>
      <c r="Y8" s="53">
        <v>12</v>
      </c>
      <c r="Z8" s="53">
        <v>13</v>
      </c>
      <c r="AA8" s="53">
        <v>14</v>
      </c>
      <c r="AB8" s="53">
        <v>15</v>
      </c>
      <c r="AC8" s="53">
        <v>16</v>
      </c>
      <c r="AD8" s="63">
        <v>17</v>
      </c>
      <c r="AE8" s="64"/>
    </row>
    <row r="9" spans="1:31" s="3" customFormat="1" ht="115.5" customHeight="1" thickBot="1">
      <c r="A9" s="13" t="s">
        <v>11</v>
      </c>
      <c r="B9" s="104" t="s">
        <v>12</v>
      </c>
      <c r="C9" s="105"/>
      <c r="D9" s="104" t="s">
        <v>13</v>
      </c>
      <c r="E9" s="105"/>
      <c r="F9" s="104" t="s">
        <v>14</v>
      </c>
      <c r="G9" s="105"/>
      <c r="H9" s="104" t="s">
        <v>15</v>
      </c>
      <c r="I9" s="105"/>
      <c r="J9" s="13" t="s">
        <v>16</v>
      </c>
      <c r="K9" s="104" t="s">
        <v>17</v>
      </c>
      <c r="L9" s="105"/>
      <c r="M9" s="13" t="s">
        <v>18</v>
      </c>
      <c r="N9" s="36" t="s">
        <v>19</v>
      </c>
      <c r="O9" s="13" t="s">
        <v>20</v>
      </c>
      <c r="P9" s="13" t="s">
        <v>21</v>
      </c>
      <c r="Q9" s="13" t="s">
        <v>22</v>
      </c>
      <c r="R9" s="13" t="s">
        <v>23</v>
      </c>
      <c r="S9" s="13" t="s">
        <v>24</v>
      </c>
      <c r="T9" s="52" t="s">
        <v>25</v>
      </c>
      <c r="U9" s="52" t="s">
        <v>26</v>
      </c>
      <c r="V9" s="13" t="s">
        <v>27</v>
      </c>
      <c r="W9" s="13" t="s">
        <v>28</v>
      </c>
      <c r="X9" s="53" t="s">
        <v>29</v>
      </c>
      <c r="Y9" s="52" t="s">
        <v>30</v>
      </c>
      <c r="Z9" s="52" t="s">
        <v>31</v>
      </c>
      <c r="AA9" s="52" t="s">
        <v>32</v>
      </c>
      <c r="AB9" s="52" t="s">
        <v>33</v>
      </c>
      <c r="AC9" s="52" t="s">
        <v>34</v>
      </c>
      <c r="AD9" s="65" t="s">
        <v>35</v>
      </c>
      <c r="AE9" s="66"/>
    </row>
    <row r="10" spans="1:31" s="4" customFormat="1" ht="146.25" customHeight="1" thickBot="1">
      <c r="A10" s="130" t="s">
        <v>36</v>
      </c>
      <c r="B10" s="101">
        <v>10</v>
      </c>
      <c r="C10" s="101" t="s">
        <v>37</v>
      </c>
      <c r="D10" s="106">
        <v>43</v>
      </c>
      <c r="E10" s="106" t="s">
        <v>38</v>
      </c>
      <c r="F10" s="101">
        <v>110</v>
      </c>
      <c r="G10" s="16" t="s">
        <v>39</v>
      </c>
      <c r="H10" s="106">
        <v>81</v>
      </c>
      <c r="I10" s="106" t="s">
        <v>40</v>
      </c>
      <c r="J10" s="14">
        <v>40</v>
      </c>
      <c r="K10" s="14">
        <v>276</v>
      </c>
      <c r="L10" s="16" t="s">
        <v>41</v>
      </c>
      <c r="M10" s="14">
        <v>30</v>
      </c>
      <c r="N10" s="37">
        <v>2019630010258</v>
      </c>
      <c r="O10" s="16" t="s">
        <v>42</v>
      </c>
      <c r="P10" s="38" t="s">
        <v>43</v>
      </c>
      <c r="Q10" s="38" t="s">
        <v>44</v>
      </c>
      <c r="R10" s="77">
        <v>12</v>
      </c>
      <c r="S10" s="82">
        <v>10</v>
      </c>
      <c r="T10" s="77">
        <v>0</v>
      </c>
      <c r="U10" s="78">
        <f>+T10/S10</f>
        <v>0</v>
      </c>
      <c r="V10" s="82" t="s">
        <v>45</v>
      </c>
      <c r="W10" s="83" t="s">
        <v>46</v>
      </c>
      <c r="X10" s="84">
        <v>0</v>
      </c>
      <c r="Y10" s="85">
        <v>0</v>
      </c>
      <c r="Z10" s="86" t="e">
        <f t="shared" ref="Z10:Z31" si="0">Y10/X10</f>
        <v>#DIV/0!</v>
      </c>
      <c r="AA10" s="87"/>
      <c r="AB10" s="85" t="s">
        <v>152</v>
      </c>
      <c r="AC10" s="85" t="s">
        <v>158</v>
      </c>
      <c r="AD10" s="82" t="s">
        <v>153</v>
      </c>
      <c r="AE10" s="113"/>
    </row>
    <row r="11" spans="1:31" s="4" customFormat="1" ht="165" customHeight="1" thickBot="1">
      <c r="A11" s="130"/>
      <c r="B11" s="101"/>
      <c r="C11" s="101"/>
      <c r="D11" s="106"/>
      <c r="E11" s="106"/>
      <c r="F11" s="101"/>
      <c r="G11" s="16" t="s">
        <v>39</v>
      </c>
      <c r="H11" s="106"/>
      <c r="I11" s="106"/>
      <c r="J11" s="14">
        <v>4</v>
      </c>
      <c r="K11" s="14">
        <v>277</v>
      </c>
      <c r="L11" s="16" t="s">
        <v>47</v>
      </c>
      <c r="M11" s="14">
        <v>0</v>
      </c>
      <c r="N11" s="37">
        <v>2019630010258</v>
      </c>
      <c r="O11" s="16" t="s">
        <v>42</v>
      </c>
      <c r="P11" s="38" t="s">
        <v>43</v>
      </c>
      <c r="Q11" s="38" t="s">
        <v>48</v>
      </c>
      <c r="R11" s="79">
        <v>1</v>
      </c>
      <c r="S11" s="82">
        <v>0</v>
      </c>
      <c r="T11" s="79">
        <v>0</v>
      </c>
      <c r="U11" s="78" t="e">
        <f t="shared" ref="U11:U29" si="1">+T11/S11</f>
        <v>#DIV/0!</v>
      </c>
      <c r="V11" s="82" t="s">
        <v>45</v>
      </c>
      <c r="W11" s="83" t="s">
        <v>46</v>
      </c>
      <c r="X11" s="84">
        <v>0</v>
      </c>
      <c r="Y11" s="88">
        <v>0</v>
      </c>
      <c r="Z11" s="86" t="e">
        <f t="shared" si="0"/>
        <v>#DIV/0!</v>
      </c>
      <c r="AA11" s="89"/>
      <c r="AB11" s="85" t="s">
        <v>152</v>
      </c>
      <c r="AC11" s="85" t="s">
        <v>159</v>
      </c>
      <c r="AD11" s="82" t="s">
        <v>153</v>
      </c>
      <c r="AE11" s="113"/>
    </row>
    <row r="12" spans="1:31" s="4" customFormat="1" ht="151.5" customHeight="1" thickBot="1">
      <c r="A12" s="130"/>
      <c r="B12" s="101"/>
      <c r="C12" s="101"/>
      <c r="D12" s="106"/>
      <c r="E12" s="106"/>
      <c r="F12" s="101"/>
      <c r="G12" s="16" t="s">
        <v>39</v>
      </c>
      <c r="H12" s="106"/>
      <c r="I12" s="106"/>
      <c r="J12" s="14">
        <v>4</v>
      </c>
      <c r="K12" s="14">
        <v>278</v>
      </c>
      <c r="L12" s="16" t="s">
        <v>49</v>
      </c>
      <c r="M12" s="14">
        <v>1</v>
      </c>
      <c r="N12" s="37">
        <v>2019630010258</v>
      </c>
      <c r="O12" s="16" t="s">
        <v>42</v>
      </c>
      <c r="P12" s="38" t="s">
        <v>43</v>
      </c>
      <c r="Q12" s="38" t="s">
        <v>50</v>
      </c>
      <c r="R12" s="79">
        <v>1</v>
      </c>
      <c r="S12" s="82">
        <v>0</v>
      </c>
      <c r="T12" s="79">
        <v>0</v>
      </c>
      <c r="U12" s="78" t="e">
        <f t="shared" si="1"/>
        <v>#DIV/0!</v>
      </c>
      <c r="V12" s="82" t="s">
        <v>45</v>
      </c>
      <c r="W12" s="83" t="s">
        <v>46</v>
      </c>
      <c r="X12" s="84">
        <v>0</v>
      </c>
      <c r="Y12" s="88">
        <v>0</v>
      </c>
      <c r="Z12" s="86" t="e">
        <f t="shared" si="0"/>
        <v>#DIV/0!</v>
      </c>
      <c r="AA12" s="89"/>
      <c r="AB12" s="85" t="s">
        <v>152</v>
      </c>
      <c r="AC12" s="85" t="s">
        <v>159</v>
      </c>
      <c r="AD12" s="82" t="s">
        <v>153</v>
      </c>
      <c r="AE12" s="113"/>
    </row>
    <row r="13" spans="1:31" s="4" customFormat="1" ht="99.75" customHeight="1" thickBot="1">
      <c r="A13" s="130"/>
      <c r="B13" s="101"/>
      <c r="C13" s="101"/>
      <c r="D13" s="106"/>
      <c r="E13" s="106"/>
      <c r="F13" s="14">
        <v>111</v>
      </c>
      <c r="G13" s="16" t="s">
        <v>51</v>
      </c>
      <c r="H13" s="15">
        <v>82</v>
      </c>
      <c r="I13" s="106" t="s">
        <v>52</v>
      </c>
      <c r="J13" s="14">
        <v>12</v>
      </c>
      <c r="K13" s="14">
        <v>279</v>
      </c>
      <c r="L13" s="16" t="s">
        <v>53</v>
      </c>
      <c r="M13" s="14">
        <v>0</v>
      </c>
      <c r="N13" s="37">
        <v>2019630010257</v>
      </c>
      <c r="O13" s="16" t="s">
        <v>54</v>
      </c>
      <c r="P13" s="38" t="s">
        <v>55</v>
      </c>
      <c r="Q13" s="38" t="s">
        <v>56</v>
      </c>
      <c r="R13" s="79">
        <v>1</v>
      </c>
      <c r="S13" s="82">
        <v>1</v>
      </c>
      <c r="T13" s="79">
        <v>0</v>
      </c>
      <c r="U13" s="78">
        <f t="shared" si="1"/>
        <v>0</v>
      </c>
      <c r="V13" s="82" t="s">
        <v>57</v>
      </c>
      <c r="W13" s="83" t="s">
        <v>46</v>
      </c>
      <c r="X13" s="84">
        <v>0</v>
      </c>
      <c r="Y13" s="88">
        <v>0</v>
      </c>
      <c r="Z13" s="86" t="e">
        <f t="shared" si="0"/>
        <v>#DIV/0!</v>
      </c>
      <c r="AA13" s="89"/>
      <c r="AB13" s="88" t="s">
        <v>152</v>
      </c>
      <c r="AC13" s="85" t="s">
        <v>158</v>
      </c>
      <c r="AD13" s="82" t="s">
        <v>153</v>
      </c>
      <c r="AE13" s="67"/>
    </row>
    <row r="14" spans="1:31" s="4" customFormat="1" ht="102.75" customHeight="1" thickBot="1">
      <c r="A14" s="130"/>
      <c r="B14" s="101"/>
      <c r="C14" s="101"/>
      <c r="D14" s="106"/>
      <c r="E14" s="106"/>
      <c r="F14" s="101">
        <v>112</v>
      </c>
      <c r="G14" s="16" t="s">
        <v>58</v>
      </c>
      <c r="H14" s="106">
        <v>83</v>
      </c>
      <c r="I14" s="106"/>
      <c r="J14" s="14">
        <v>4</v>
      </c>
      <c r="K14" s="14">
        <v>280</v>
      </c>
      <c r="L14" s="16" t="s">
        <v>59</v>
      </c>
      <c r="M14" s="14">
        <v>0</v>
      </c>
      <c r="N14" s="37">
        <v>2019630010255</v>
      </c>
      <c r="O14" s="16" t="s">
        <v>60</v>
      </c>
      <c r="P14" s="38" t="s">
        <v>61</v>
      </c>
      <c r="Q14" s="38" t="s">
        <v>62</v>
      </c>
      <c r="R14" s="79">
        <v>1</v>
      </c>
      <c r="S14" s="82">
        <v>1</v>
      </c>
      <c r="T14" s="79">
        <v>0</v>
      </c>
      <c r="U14" s="78">
        <f t="shared" si="1"/>
        <v>0</v>
      </c>
      <c r="V14" s="82" t="s">
        <v>63</v>
      </c>
      <c r="W14" s="83" t="s">
        <v>46</v>
      </c>
      <c r="X14" s="84">
        <v>0</v>
      </c>
      <c r="Y14" s="88">
        <v>0</v>
      </c>
      <c r="Z14" s="86" t="e">
        <f t="shared" si="0"/>
        <v>#DIV/0!</v>
      </c>
      <c r="AA14" s="89"/>
      <c r="AB14" s="88" t="s">
        <v>152</v>
      </c>
      <c r="AC14" s="85" t="s">
        <v>158</v>
      </c>
      <c r="AD14" s="82" t="s">
        <v>153</v>
      </c>
      <c r="AE14" s="68"/>
    </row>
    <row r="15" spans="1:31" s="4" customFormat="1" ht="67.5" customHeight="1" thickBot="1">
      <c r="A15" s="130"/>
      <c r="B15" s="101"/>
      <c r="C15" s="101"/>
      <c r="D15" s="106"/>
      <c r="E15" s="106"/>
      <c r="F15" s="101"/>
      <c r="G15" s="16" t="s">
        <v>58</v>
      </c>
      <c r="H15" s="106"/>
      <c r="I15" s="106"/>
      <c r="J15" s="14">
        <v>1</v>
      </c>
      <c r="K15" s="14">
        <v>281</v>
      </c>
      <c r="L15" s="16" t="s">
        <v>64</v>
      </c>
      <c r="M15" s="14">
        <v>0</v>
      </c>
      <c r="N15" s="37">
        <v>2019630010255</v>
      </c>
      <c r="O15" s="16" t="s">
        <v>60</v>
      </c>
      <c r="P15" s="38" t="s">
        <v>61</v>
      </c>
      <c r="Q15" s="38" t="s">
        <v>65</v>
      </c>
      <c r="R15" s="79">
        <v>1</v>
      </c>
      <c r="S15" s="82">
        <v>1</v>
      </c>
      <c r="T15" s="79">
        <v>0</v>
      </c>
      <c r="U15" s="78">
        <f t="shared" si="1"/>
        <v>0</v>
      </c>
      <c r="V15" s="82" t="s">
        <v>63</v>
      </c>
      <c r="W15" s="83" t="s">
        <v>46</v>
      </c>
      <c r="X15" s="84">
        <v>0</v>
      </c>
      <c r="Y15" s="88">
        <v>0</v>
      </c>
      <c r="Z15" s="86" t="e">
        <f t="shared" si="0"/>
        <v>#DIV/0!</v>
      </c>
      <c r="AA15" s="89"/>
      <c r="AB15" s="88" t="s">
        <v>152</v>
      </c>
      <c r="AC15" s="85" t="s">
        <v>158</v>
      </c>
      <c r="AD15" s="82" t="s">
        <v>153</v>
      </c>
      <c r="AE15" s="68"/>
    </row>
    <row r="16" spans="1:31" s="4" customFormat="1" ht="101.25" customHeight="1" thickBot="1">
      <c r="A16" s="130"/>
      <c r="B16" s="101"/>
      <c r="C16" s="101"/>
      <c r="D16" s="106"/>
      <c r="E16" s="106"/>
      <c r="F16" s="101"/>
      <c r="G16" s="16" t="s">
        <v>58</v>
      </c>
      <c r="H16" s="106"/>
      <c r="I16" s="106"/>
      <c r="J16" s="14">
        <v>4</v>
      </c>
      <c r="K16" s="14">
        <v>282</v>
      </c>
      <c r="L16" s="16" t="s">
        <v>66</v>
      </c>
      <c r="M16" s="14">
        <v>4</v>
      </c>
      <c r="N16" s="37">
        <v>2019630010255</v>
      </c>
      <c r="O16" s="16" t="s">
        <v>60</v>
      </c>
      <c r="P16" s="38" t="s">
        <v>61</v>
      </c>
      <c r="Q16" s="38" t="s">
        <v>67</v>
      </c>
      <c r="R16" s="79">
        <v>1</v>
      </c>
      <c r="S16" s="82">
        <v>0</v>
      </c>
      <c r="T16" s="79">
        <v>0</v>
      </c>
      <c r="U16" s="78" t="e">
        <f t="shared" si="1"/>
        <v>#DIV/0!</v>
      </c>
      <c r="V16" s="82" t="s">
        <v>63</v>
      </c>
      <c r="W16" s="83" t="s">
        <v>46</v>
      </c>
      <c r="X16" s="84">
        <v>0</v>
      </c>
      <c r="Y16" s="88">
        <v>0</v>
      </c>
      <c r="Z16" s="86" t="e">
        <f t="shared" si="0"/>
        <v>#DIV/0!</v>
      </c>
      <c r="AA16" s="89"/>
      <c r="AB16" s="88" t="s">
        <v>152</v>
      </c>
      <c r="AC16" s="85" t="s">
        <v>159</v>
      </c>
      <c r="AD16" s="82" t="s">
        <v>153</v>
      </c>
      <c r="AE16" s="68"/>
    </row>
    <row r="17" spans="1:117" s="4" customFormat="1" ht="67.5" customHeight="1" thickBot="1">
      <c r="A17" s="130"/>
      <c r="B17" s="101"/>
      <c r="C17" s="101"/>
      <c r="D17" s="106"/>
      <c r="E17" s="106"/>
      <c r="F17" s="101"/>
      <c r="G17" s="16" t="s">
        <v>58</v>
      </c>
      <c r="H17" s="106"/>
      <c r="I17" s="106"/>
      <c r="J17" s="14">
        <v>4</v>
      </c>
      <c r="K17" s="14">
        <v>283</v>
      </c>
      <c r="L17" s="16" t="s">
        <v>68</v>
      </c>
      <c r="M17" s="14">
        <v>0</v>
      </c>
      <c r="N17" s="37">
        <v>2019630010255</v>
      </c>
      <c r="O17" s="16" t="s">
        <v>60</v>
      </c>
      <c r="P17" s="38" t="s">
        <v>61</v>
      </c>
      <c r="Q17" s="38" t="s">
        <v>69</v>
      </c>
      <c r="R17" s="79">
        <v>1</v>
      </c>
      <c r="S17" s="82">
        <v>1</v>
      </c>
      <c r="T17" s="79">
        <v>0</v>
      </c>
      <c r="U17" s="78">
        <f t="shared" si="1"/>
        <v>0</v>
      </c>
      <c r="V17" s="82" t="s">
        <v>63</v>
      </c>
      <c r="W17" s="83" t="s">
        <v>46</v>
      </c>
      <c r="X17" s="84">
        <v>0</v>
      </c>
      <c r="Y17" s="88">
        <v>0</v>
      </c>
      <c r="Z17" s="86" t="e">
        <f t="shared" si="0"/>
        <v>#DIV/0!</v>
      </c>
      <c r="AA17" s="89"/>
      <c r="AB17" s="88" t="s">
        <v>152</v>
      </c>
      <c r="AC17" s="85" t="s">
        <v>158</v>
      </c>
      <c r="AD17" s="82" t="s">
        <v>153</v>
      </c>
      <c r="AE17" s="68"/>
    </row>
    <row r="18" spans="1:117" s="4" customFormat="1" ht="67.5" customHeight="1">
      <c r="A18" s="130"/>
      <c r="B18" s="101"/>
      <c r="C18" s="101"/>
      <c r="D18" s="106"/>
      <c r="E18" s="106"/>
      <c r="F18" s="14">
        <v>113</v>
      </c>
      <c r="G18" s="16" t="s">
        <v>70</v>
      </c>
      <c r="H18" s="15">
        <v>84</v>
      </c>
      <c r="I18" s="39" t="s">
        <v>54</v>
      </c>
      <c r="J18" s="14">
        <v>100</v>
      </c>
      <c r="K18" s="14">
        <v>284</v>
      </c>
      <c r="L18" s="16" t="s">
        <v>71</v>
      </c>
      <c r="M18" s="14">
        <v>53</v>
      </c>
      <c r="N18" s="37">
        <v>2019630010256</v>
      </c>
      <c r="O18" s="16" t="s">
        <v>72</v>
      </c>
      <c r="P18" s="38" t="s">
        <v>73</v>
      </c>
      <c r="Q18" s="38" t="s">
        <v>74</v>
      </c>
      <c r="R18" s="79">
        <v>25</v>
      </c>
      <c r="S18" s="82">
        <v>0</v>
      </c>
      <c r="T18" s="79">
        <v>0</v>
      </c>
      <c r="U18" s="78" t="e">
        <f t="shared" si="1"/>
        <v>#DIV/0!</v>
      </c>
      <c r="V18" s="82" t="s">
        <v>75</v>
      </c>
      <c r="W18" s="83" t="s">
        <v>46</v>
      </c>
      <c r="X18" s="84">
        <v>0</v>
      </c>
      <c r="Y18" s="88">
        <v>0</v>
      </c>
      <c r="Z18" s="86" t="e">
        <f t="shared" si="0"/>
        <v>#DIV/0!</v>
      </c>
      <c r="AA18" s="89"/>
      <c r="AB18" s="88" t="s">
        <v>152</v>
      </c>
      <c r="AC18" s="85" t="s">
        <v>159</v>
      </c>
      <c r="AD18" s="82" t="s">
        <v>153</v>
      </c>
      <c r="AE18" s="68"/>
    </row>
    <row r="19" spans="1:117" s="4" customFormat="1" ht="131.25" customHeight="1" thickBot="1">
      <c r="A19" s="130"/>
      <c r="B19" s="101"/>
      <c r="C19" s="101"/>
      <c r="D19" s="106">
        <v>44</v>
      </c>
      <c r="E19" s="106" t="s">
        <v>76</v>
      </c>
      <c r="F19" s="101">
        <v>114</v>
      </c>
      <c r="G19" s="16" t="s">
        <v>77</v>
      </c>
      <c r="H19" s="106">
        <v>85</v>
      </c>
      <c r="I19" s="106" t="s">
        <v>78</v>
      </c>
      <c r="J19" s="14">
        <v>419</v>
      </c>
      <c r="K19" s="14">
        <v>285</v>
      </c>
      <c r="L19" s="16" t="s">
        <v>79</v>
      </c>
      <c r="M19" s="14">
        <v>564</v>
      </c>
      <c r="N19" s="37">
        <v>2019630010259</v>
      </c>
      <c r="O19" s="16" t="s">
        <v>80</v>
      </c>
      <c r="P19" s="38" t="s">
        <v>81</v>
      </c>
      <c r="Q19" s="38" t="s">
        <v>82</v>
      </c>
      <c r="R19" s="79">
        <v>500</v>
      </c>
      <c r="S19" s="82">
        <v>500</v>
      </c>
      <c r="T19" s="79">
        <v>79</v>
      </c>
      <c r="U19" s="78">
        <f t="shared" si="1"/>
        <v>0.158</v>
      </c>
      <c r="V19" s="82" t="s">
        <v>83</v>
      </c>
      <c r="W19" s="83" t="s">
        <v>84</v>
      </c>
      <c r="X19" s="84">
        <v>50500000</v>
      </c>
      <c r="Y19" s="88">
        <v>50500000</v>
      </c>
      <c r="Z19" s="86">
        <f t="shared" si="0"/>
        <v>1</v>
      </c>
      <c r="AA19" s="89">
        <v>9592</v>
      </c>
      <c r="AB19" s="88" t="s">
        <v>152</v>
      </c>
      <c r="AC19" s="88" t="s">
        <v>160</v>
      </c>
      <c r="AD19" s="82" t="s">
        <v>153</v>
      </c>
      <c r="AE19" s="68"/>
    </row>
    <row r="20" spans="1:117" s="4" customFormat="1" ht="91.5" customHeight="1" thickBot="1">
      <c r="A20" s="130"/>
      <c r="B20" s="101"/>
      <c r="C20" s="101"/>
      <c r="D20" s="106"/>
      <c r="E20" s="106"/>
      <c r="F20" s="101"/>
      <c r="G20" s="16" t="s">
        <v>77</v>
      </c>
      <c r="H20" s="106"/>
      <c r="I20" s="106"/>
      <c r="J20" s="14">
        <v>48</v>
      </c>
      <c r="K20" s="14">
        <v>286</v>
      </c>
      <c r="L20" s="16" t="s">
        <v>85</v>
      </c>
      <c r="M20" s="14">
        <v>0</v>
      </c>
      <c r="N20" s="37">
        <v>2019630010259</v>
      </c>
      <c r="O20" s="16" t="s">
        <v>80</v>
      </c>
      <c r="P20" s="38" t="s">
        <v>81</v>
      </c>
      <c r="Q20" s="14" t="s">
        <v>86</v>
      </c>
      <c r="R20" s="79">
        <v>30</v>
      </c>
      <c r="S20" s="82">
        <v>0</v>
      </c>
      <c r="T20" s="79">
        <v>0</v>
      </c>
      <c r="U20" s="78" t="e">
        <f t="shared" si="1"/>
        <v>#DIV/0!</v>
      </c>
      <c r="V20" s="82" t="s">
        <v>83</v>
      </c>
      <c r="W20" s="83" t="s">
        <v>84</v>
      </c>
      <c r="X20" s="84"/>
      <c r="Y20" s="88">
        <v>0</v>
      </c>
      <c r="Z20" s="86" t="e">
        <f t="shared" si="0"/>
        <v>#DIV/0!</v>
      </c>
      <c r="AA20" s="89"/>
      <c r="AB20" s="88" t="s">
        <v>152</v>
      </c>
      <c r="AC20" s="85" t="s">
        <v>159</v>
      </c>
      <c r="AD20" s="82" t="s">
        <v>153</v>
      </c>
      <c r="AE20" s="68"/>
    </row>
    <row r="21" spans="1:117" s="4" customFormat="1" ht="105" customHeight="1" thickBot="1">
      <c r="A21" s="130"/>
      <c r="B21" s="101"/>
      <c r="C21" s="101"/>
      <c r="D21" s="106"/>
      <c r="E21" s="106"/>
      <c r="F21" s="101"/>
      <c r="G21" s="16" t="s">
        <v>77</v>
      </c>
      <c r="H21" s="106"/>
      <c r="I21" s="106"/>
      <c r="J21" s="14">
        <v>560</v>
      </c>
      <c r="K21" s="14">
        <v>287</v>
      </c>
      <c r="L21" s="16" t="s">
        <v>87</v>
      </c>
      <c r="M21" s="14">
        <v>140</v>
      </c>
      <c r="N21" s="37">
        <v>2019630010259</v>
      </c>
      <c r="O21" s="16" t="s">
        <v>80</v>
      </c>
      <c r="P21" s="38" t="s">
        <v>81</v>
      </c>
      <c r="Q21" s="38" t="s">
        <v>88</v>
      </c>
      <c r="R21" s="79">
        <v>183</v>
      </c>
      <c r="S21" s="82">
        <v>0</v>
      </c>
      <c r="T21" s="79">
        <v>0</v>
      </c>
      <c r="U21" s="78" t="e">
        <f t="shared" si="1"/>
        <v>#DIV/0!</v>
      </c>
      <c r="V21" s="82" t="s">
        <v>83</v>
      </c>
      <c r="W21" s="83" t="s">
        <v>84</v>
      </c>
      <c r="X21" s="84"/>
      <c r="Y21" s="88">
        <v>0</v>
      </c>
      <c r="Z21" s="86" t="e">
        <f t="shared" si="0"/>
        <v>#DIV/0!</v>
      </c>
      <c r="AA21" s="89"/>
      <c r="AB21" s="88" t="s">
        <v>152</v>
      </c>
      <c r="AC21" s="85" t="s">
        <v>159</v>
      </c>
      <c r="AD21" s="82" t="s">
        <v>153</v>
      </c>
      <c r="AE21" s="67"/>
    </row>
    <row r="22" spans="1:117" s="4" customFormat="1" ht="96" customHeight="1" thickBot="1">
      <c r="A22" s="130"/>
      <c r="B22" s="101"/>
      <c r="C22" s="101"/>
      <c r="D22" s="106"/>
      <c r="E22" s="106"/>
      <c r="F22" s="101">
        <v>115</v>
      </c>
      <c r="G22" s="16" t="s">
        <v>89</v>
      </c>
      <c r="H22" s="106"/>
      <c r="I22" s="106"/>
      <c r="J22" s="14">
        <v>1</v>
      </c>
      <c r="K22" s="14">
        <v>288</v>
      </c>
      <c r="L22" s="16" t="s">
        <v>90</v>
      </c>
      <c r="M22" s="14">
        <v>0</v>
      </c>
      <c r="N22" s="37">
        <v>2019630010259</v>
      </c>
      <c r="O22" s="16" t="s">
        <v>80</v>
      </c>
      <c r="P22" s="38" t="s">
        <v>81</v>
      </c>
      <c r="Q22" s="38" t="s">
        <v>91</v>
      </c>
      <c r="R22" s="79">
        <v>1</v>
      </c>
      <c r="S22" s="82">
        <v>0</v>
      </c>
      <c r="T22" s="79">
        <v>0</v>
      </c>
      <c r="U22" s="78" t="e">
        <f t="shared" si="1"/>
        <v>#DIV/0!</v>
      </c>
      <c r="V22" s="82" t="s">
        <v>83</v>
      </c>
      <c r="W22" s="83" t="s">
        <v>84</v>
      </c>
      <c r="X22" s="84">
        <v>0</v>
      </c>
      <c r="Y22" s="88">
        <v>0</v>
      </c>
      <c r="Z22" s="86" t="e">
        <f t="shared" si="0"/>
        <v>#DIV/0!</v>
      </c>
      <c r="AA22" s="89"/>
      <c r="AB22" s="88" t="s">
        <v>152</v>
      </c>
      <c r="AC22" s="85" t="s">
        <v>159</v>
      </c>
      <c r="AD22" s="82" t="s">
        <v>153</v>
      </c>
      <c r="AE22" s="68"/>
    </row>
    <row r="23" spans="1:117" s="4" customFormat="1" ht="101.25" customHeight="1" thickBot="1">
      <c r="A23" s="130"/>
      <c r="B23" s="101"/>
      <c r="C23" s="101"/>
      <c r="D23" s="106"/>
      <c r="E23" s="106"/>
      <c r="F23" s="101"/>
      <c r="G23" s="16" t="s">
        <v>89</v>
      </c>
      <c r="H23" s="106"/>
      <c r="I23" s="106"/>
      <c r="J23" s="14">
        <v>1</v>
      </c>
      <c r="K23" s="14">
        <v>289</v>
      </c>
      <c r="L23" s="16" t="s">
        <v>92</v>
      </c>
      <c r="M23" s="14">
        <v>0</v>
      </c>
      <c r="N23" s="37">
        <v>2019630010259</v>
      </c>
      <c r="O23" s="16" t="s">
        <v>80</v>
      </c>
      <c r="P23" s="38" t="s">
        <v>81</v>
      </c>
      <c r="Q23" s="38" t="s">
        <v>93</v>
      </c>
      <c r="R23" s="79">
        <v>1</v>
      </c>
      <c r="S23" s="82">
        <v>0</v>
      </c>
      <c r="T23" s="79">
        <v>0</v>
      </c>
      <c r="U23" s="78" t="e">
        <f t="shared" si="1"/>
        <v>#DIV/0!</v>
      </c>
      <c r="V23" s="82" t="s">
        <v>83</v>
      </c>
      <c r="W23" s="83" t="s">
        <v>94</v>
      </c>
      <c r="X23" s="84">
        <v>0</v>
      </c>
      <c r="Y23" s="88">
        <v>0</v>
      </c>
      <c r="Z23" s="86" t="e">
        <f t="shared" si="0"/>
        <v>#DIV/0!</v>
      </c>
      <c r="AA23" s="89"/>
      <c r="AB23" s="88" t="s">
        <v>152</v>
      </c>
      <c r="AC23" s="85" t="s">
        <v>159</v>
      </c>
      <c r="AD23" s="82" t="s">
        <v>153</v>
      </c>
      <c r="AE23" s="68"/>
    </row>
    <row r="24" spans="1:117" s="4" customFormat="1" ht="67.5" customHeight="1">
      <c r="A24" s="130"/>
      <c r="B24" s="101"/>
      <c r="C24" s="101"/>
      <c r="D24" s="106"/>
      <c r="E24" s="106"/>
      <c r="F24" s="14">
        <v>116</v>
      </c>
      <c r="G24" s="16" t="s">
        <v>95</v>
      </c>
      <c r="H24" s="15">
        <v>86</v>
      </c>
      <c r="I24" s="39" t="s">
        <v>96</v>
      </c>
      <c r="J24" s="14">
        <v>80</v>
      </c>
      <c r="K24" s="14">
        <v>290</v>
      </c>
      <c r="L24" s="16" t="s">
        <v>97</v>
      </c>
      <c r="M24" s="14">
        <v>52</v>
      </c>
      <c r="N24" s="40">
        <v>2019630010264</v>
      </c>
      <c r="O24" s="16" t="s">
        <v>98</v>
      </c>
      <c r="P24" s="38" t="s">
        <v>99</v>
      </c>
      <c r="Q24" s="38" t="s">
        <v>100</v>
      </c>
      <c r="R24" s="79">
        <v>0</v>
      </c>
      <c r="S24" s="82">
        <v>24</v>
      </c>
      <c r="T24" s="79">
        <v>27</v>
      </c>
      <c r="U24" s="78">
        <f t="shared" si="1"/>
        <v>1.125</v>
      </c>
      <c r="V24" s="82" t="s">
        <v>101</v>
      </c>
      <c r="W24" s="83" t="s">
        <v>46</v>
      </c>
      <c r="X24" s="84">
        <v>297814131</v>
      </c>
      <c r="Y24" s="88">
        <f>150000000+147814131</f>
        <v>297814131</v>
      </c>
      <c r="Z24" s="86">
        <f t="shared" si="0"/>
        <v>1</v>
      </c>
      <c r="AA24" s="89"/>
      <c r="AB24" s="88" t="s">
        <v>152</v>
      </c>
      <c r="AC24" s="85" t="s">
        <v>158</v>
      </c>
      <c r="AD24" s="82" t="s">
        <v>153</v>
      </c>
      <c r="AE24" s="68"/>
    </row>
    <row r="25" spans="1:117" s="4" customFormat="1" ht="67.5" customHeight="1" thickBot="1">
      <c r="A25" s="130"/>
      <c r="B25" s="101"/>
      <c r="C25" s="101"/>
      <c r="D25" s="106"/>
      <c r="E25" s="106"/>
      <c r="F25" s="14">
        <v>117</v>
      </c>
      <c r="G25" s="16" t="s">
        <v>102</v>
      </c>
      <c r="H25" s="15">
        <v>87</v>
      </c>
      <c r="I25" s="39" t="s">
        <v>103</v>
      </c>
      <c r="J25" s="14">
        <v>48</v>
      </c>
      <c r="K25" s="14">
        <v>291</v>
      </c>
      <c r="L25" s="16" t="s">
        <v>104</v>
      </c>
      <c r="M25" s="14">
        <v>48</v>
      </c>
      <c r="N25" s="40">
        <v>2019630010262</v>
      </c>
      <c r="O25" s="16" t="s">
        <v>105</v>
      </c>
      <c r="P25" s="38" t="s">
        <v>106</v>
      </c>
      <c r="Q25" s="38" t="s">
        <v>107</v>
      </c>
      <c r="R25" s="79">
        <v>20</v>
      </c>
      <c r="S25" s="82">
        <v>10</v>
      </c>
      <c r="T25" s="79">
        <v>9</v>
      </c>
      <c r="U25" s="78">
        <f t="shared" si="1"/>
        <v>0.9</v>
      </c>
      <c r="V25" s="82" t="s">
        <v>108</v>
      </c>
      <c r="W25" s="83" t="s">
        <v>109</v>
      </c>
      <c r="X25" s="84">
        <f>161000000+180500000+21375000+68016573</f>
        <v>430891573</v>
      </c>
      <c r="Y25" s="88">
        <f>161000000+180500000+59016573</f>
        <v>400516573</v>
      </c>
      <c r="Z25" s="86">
        <f t="shared" si="0"/>
        <v>0.92950662787735694</v>
      </c>
      <c r="AA25" s="89">
        <v>1000</v>
      </c>
      <c r="AB25" s="88" t="s">
        <v>152</v>
      </c>
      <c r="AC25" s="88" t="s">
        <v>162</v>
      </c>
      <c r="AD25" s="82" t="s">
        <v>153</v>
      </c>
      <c r="AE25" s="68"/>
    </row>
    <row r="26" spans="1:117" s="4" customFormat="1" ht="99" customHeight="1" thickBot="1">
      <c r="A26" s="130"/>
      <c r="B26" s="101"/>
      <c r="C26" s="101"/>
      <c r="D26" s="106"/>
      <c r="E26" s="106"/>
      <c r="F26" s="101">
        <v>118</v>
      </c>
      <c r="G26" s="16" t="s">
        <v>110</v>
      </c>
      <c r="H26" s="106">
        <v>88</v>
      </c>
      <c r="I26" s="106" t="s">
        <v>111</v>
      </c>
      <c r="J26" s="14">
        <v>20</v>
      </c>
      <c r="K26" s="14">
        <v>292</v>
      </c>
      <c r="L26" s="16" t="s">
        <v>112</v>
      </c>
      <c r="M26" s="14">
        <v>20</v>
      </c>
      <c r="N26" s="40">
        <v>2019630010261</v>
      </c>
      <c r="O26" s="16" t="s">
        <v>113</v>
      </c>
      <c r="P26" s="38" t="s">
        <v>114</v>
      </c>
      <c r="Q26" s="38" t="s">
        <v>115</v>
      </c>
      <c r="R26" s="79">
        <v>6</v>
      </c>
      <c r="S26" s="82">
        <v>3</v>
      </c>
      <c r="T26" s="79">
        <v>1</v>
      </c>
      <c r="U26" s="78">
        <f t="shared" si="1"/>
        <v>0.33333333333333331</v>
      </c>
      <c r="V26" s="82" t="s">
        <v>116</v>
      </c>
      <c r="W26" s="83" t="s">
        <v>117</v>
      </c>
      <c r="X26" s="84">
        <v>0</v>
      </c>
      <c r="Y26" s="88">
        <v>0</v>
      </c>
      <c r="Z26" s="86" t="e">
        <f t="shared" si="0"/>
        <v>#DIV/0!</v>
      </c>
      <c r="AA26" s="89"/>
      <c r="AB26" s="88" t="s">
        <v>152</v>
      </c>
      <c r="AC26" s="85" t="s">
        <v>158</v>
      </c>
      <c r="AD26" s="82" t="s">
        <v>153</v>
      </c>
      <c r="AE26" s="68"/>
      <c r="AF26" s="100"/>
    </row>
    <row r="27" spans="1:117" s="4" customFormat="1" ht="85.5" customHeight="1" thickBot="1">
      <c r="A27" s="130"/>
      <c r="B27" s="101"/>
      <c r="C27" s="101"/>
      <c r="D27" s="106"/>
      <c r="E27" s="106"/>
      <c r="F27" s="101"/>
      <c r="G27" s="16" t="s">
        <v>110</v>
      </c>
      <c r="H27" s="106"/>
      <c r="I27" s="106"/>
      <c r="J27" s="14">
        <v>4</v>
      </c>
      <c r="K27" s="14">
        <v>293</v>
      </c>
      <c r="L27" s="16" t="s">
        <v>118</v>
      </c>
      <c r="M27" s="14">
        <v>4</v>
      </c>
      <c r="N27" s="40">
        <v>2019630010261</v>
      </c>
      <c r="O27" s="16" t="s">
        <v>113</v>
      </c>
      <c r="P27" s="38" t="s">
        <v>114</v>
      </c>
      <c r="Q27" s="38" t="s">
        <v>119</v>
      </c>
      <c r="R27" s="79">
        <v>1</v>
      </c>
      <c r="S27" s="82">
        <v>0</v>
      </c>
      <c r="T27" s="79">
        <v>0</v>
      </c>
      <c r="U27" s="78" t="e">
        <f t="shared" si="1"/>
        <v>#DIV/0!</v>
      </c>
      <c r="V27" s="82" t="s">
        <v>116</v>
      </c>
      <c r="W27" s="83" t="s">
        <v>117</v>
      </c>
      <c r="X27" s="84"/>
      <c r="Y27" s="88">
        <v>0</v>
      </c>
      <c r="Z27" s="86" t="e">
        <f t="shared" si="0"/>
        <v>#DIV/0!</v>
      </c>
      <c r="AA27" s="89"/>
      <c r="AB27" s="88" t="s">
        <v>152</v>
      </c>
      <c r="AC27" s="85" t="s">
        <v>159</v>
      </c>
      <c r="AD27" s="82" t="s">
        <v>153</v>
      </c>
      <c r="AE27" s="67"/>
    </row>
    <row r="28" spans="1:117" s="4" customFormat="1" ht="96" customHeight="1">
      <c r="A28" s="130"/>
      <c r="B28" s="101"/>
      <c r="C28" s="101"/>
      <c r="D28" s="106"/>
      <c r="E28" s="106"/>
      <c r="F28" s="101"/>
      <c r="G28" s="16" t="s">
        <v>110</v>
      </c>
      <c r="H28" s="106"/>
      <c r="I28" s="106"/>
      <c r="J28" s="14">
        <v>4</v>
      </c>
      <c r="K28" s="14">
        <v>294</v>
      </c>
      <c r="L28" s="16" t="s">
        <v>120</v>
      </c>
      <c r="M28" s="14">
        <v>4</v>
      </c>
      <c r="N28" s="40">
        <v>2019630010261</v>
      </c>
      <c r="O28" s="16" t="s">
        <v>113</v>
      </c>
      <c r="P28" s="38" t="s">
        <v>114</v>
      </c>
      <c r="Q28" s="38" t="s">
        <v>121</v>
      </c>
      <c r="R28" s="79">
        <v>1</v>
      </c>
      <c r="S28" s="82">
        <v>1</v>
      </c>
      <c r="T28" s="79">
        <v>0</v>
      </c>
      <c r="U28" s="78">
        <f t="shared" si="1"/>
        <v>0</v>
      </c>
      <c r="V28" s="82" t="s">
        <v>116</v>
      </c>
      <c r="W28" s="83" t="s">
        <v>117</v>
      </c>
      <c r="X28" s="84">
        <v>0</v>
      </c>
      <c r="Y28" s="88">
        <v>0</v>
      </c>
      <c r="Z28" s="86" t="e">
        <f t="shared" si="0"/>
        <v>#DIV/0!</v>
      </c>
      <c r="AA28" s="89"/>
      <c r="AB28" s="88" t="s">
        <v>152</v>
      </c>
      <c r="AC28" s="85" t="s">
        <v>158</v>
      </c>
      <c r="AD28" s="82" t="s">
        <v>153</v>
      </c>
      <c r="AE28" s="68"/>
    </row>
    <row r="29" spans="1:117" s="4" customFormat="1" ht="96" customHeight="1">
      <c r="A29" s="130"/>
      <c r="B29" s="101"/>
      <c r="C29" s="101"/>
      <c r="D29" s="106"/>
      <c r="E29" s="106"/>
      <c r="F29" s="14"/>
      <c r="G29" s="14" t="s">
        <v>122</v>
      </c>
      <c r="H29" s="15">
        <v>89</v>
      </c>
      <c r="I29" s="15" t="s">
        <v>123</v>
      </c>
      <c r="J29" s="14">
        <v>40</v>
      </c>
      <c r="K29" s="14">
        <v>295</v>
      </c>
      <c r="L29" s="14" t="s">
        <v>124</v>
      </c>
      <c r="M29" s="14">
        <v>22</v>
      </c>
      <c r="N29" s="40">
        <v>2019630010263</v>
      </c>
      <c r="O29" s="14" t="s">
        <v>125</v>
      </c>
      <c r="P29" s="38" t="s">
        <v>126</v>
      </c>
      <c r="Q29" s="38" t="s">
        <v>127</v>
      </c>
      <c r="R29" s="79">
        <v>33</v>
      </c>
      <c r="S29" s="82">
        <v>15</v>
      </c>
      <c r="T29" s="79">
        <v>9</v>
      </c>
      <c r="U29" s="78">
        <f t="shared" si="1"/>
        <v>0.6</v>
      </c>
      <c r="V29" s="82" t="s">
        <v>128</v>
      </c>
      <c r="W29" s="83" t="s">
        <v>109</v>
      </c>
      <c r="X29" s="84">
        <f>93000000+145500000</f>
        <v>238500000</v>
      </c>
      <c r="Y29" s="88">
        <f>93000000+145500000</f>
        <v>238500000</v>
      </c>
      <c r="Z29" s="86">
        <f t="shared" si="0"/>
        <v>1</v>
      </c>
      <c r="AA29" s="89">
        <v>200000</v>
      </c>
      <c r="AB29" s="88" t="s">
        <v>152</v>
      </c>
      <c r="AC29" s="88" t="s">
        <v>155</v>
      </c>
      <c r="AD29" s="82" t="s">
        <v>153</v>
      </c>
      <c r="AE29" s="68"/>
    </row>
    <row r="30" spans="1:117" s="4" customFormat="1" ht="177" customHeight="1">
      <c r="A30" s="130"/>
      <c r="B30" s="101"/>
      <c r="C30" s="101"/>
      <c r="D30" s="106"/>
      <c r="E30" s="106"/>
      <c r="F30" s="14">
        <v>120</v>
      </c>
      <c r="G30" s="16" t="s">
        <v>129</v>
      </c>
      <c r="H30" s="15">
        <v>90</v>
      </c>
      <c r="I30" s="39" t="s">
        <v>130</v>
      </c>
      <c r="J30" s="41">
        <v>1</v>
      </c>
      <c r="K30" s="14">
        <v>296</v>
      </c>
      <c r="L30" s="16" t="s">
        <v>131</v>
      </c>
      <c r="M30" s="41">
        <v>0</v>
      </c>
      <c r="N30" s="40">
        <v>2019630010260</v>
      </c>
      <c r="O30" s="16" t="s">
        <v>132</v>
      </c>
      <c r="P30" s="38" t="s">
        <v>133</v>
      </c>
      <c r="Q30" s="38" t="s">
        <v>134</v>
      </c>
      <c r="R30" s="80">
        <v>1</v>
      </c>
      <c r="S30" s="93">
        <v>68500000</v>
      </c>
      <c r="T30" s="80">
        <v>0.6169</v>
      </c>
      <c r="U30" s="78">
        <v>0.6169</v>
      </c>
      <c r="V30" s="82" t="s">
        <v>135</v>
      </c>
      <c r="W30" s="82" t="s">
        <v>136</v>
      </c>
      <c r="X30" s="84">
        <v>68500000</v>
      </c>
      <c r="Y30" s="88">
        <v>68500000</v>
      </c>
      <c r="Z30" s="86">
        <f t="shared" si="0"/>
        <v>1</v>
      </c>
      <c r="AA30" s="89">
        <v>40</v>
      </c>
      <c r="AB30" s="88" t="s">
        <v>152</v>
      </c>
      <c r="AC30" s="88" t="s">
        <v>156</v>
      </c>
      <c r="AD30" s="82" t="s">
        <v>153</v>
      </c>
      <c r="AE30" s="68"/>
    </row>
    <row r="31" spans="1:117" ht="84" customHeight="1" thickBot="1">
      <c r="A31" s="130"/>
      <c r="B31" s="17"/>
      <c r="C31" s="17"/>
      <c r="D31" s="18"/>
      <c r="E31" s="18"/>
      <c r="F31" s="17">
        <v>122</v>
      </c>
      <c r="G31" s="19" t="s">
        <v>137</v>
      </c>
      <c r="H31" s="18">
        <v>91</v>
      </c>
      <c r="I31" s="18" t="s">
        <v>138</v>
      </c>
      <c r="J31" s="42">
        <v>0.1</v>
      </c>
      <c r="K31" s="17">
        <v>298</v>
      </c>
      <c r="L31" s="19" t="s">
        <v>139</v>
      </c>
      <c r="M31" s="42">
        <v>0.1</v>
      </c>
      <c r="N31" s="40">
        <v>2019630010254</v>
      </c>
      <c r="O31" s="19" t="s">
        <v>140</v>
      </c>
      <c r="P31" s="43" t="s">
        <v>141</v>
      </c>
      <c r="Q31" s="43" t="s">
        <v>142</v>
      </c>
      <c r="R31" s="81">
        <v>0.1</v>
      </c>
      <c r="S31" s="93">
        <v>177818832</v>
      </c>
      <c r="T31" s="81">
        <v>1</v>
      </c>
      <c r="U31" s="78">
        <v>1</v>
      </c>
      <c r="V31" s="90" t="s">
        <v>143</v>
      </c>
      <c r="W31" s="90" t="s">
        <v>144</v>
      </c>
      <c r="X31" s="84">
        <v>177818832</v>
      </c>
      <c r="Y31" s="91">
        <v>177818832</v>
      </c>
      <c r="Z31" s="92">
        <f t="shared" si="0"/>
        <v>1</v>
      </c>
      <c r="AA31" s="89">
        <v>5</v>
      </c>
      <c r="AB31" s="88" t="s">
        <v>152</v>
      </c>
      <c r="AC31" s="91" t="s">
        <v>157</v>
      </c>
      <c r="AD31" s="90" t="s">
        <v>154</v>
      </c>
      <c r="AE31" s="69"/>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row>
    <row r="32" spans="1:117" ht="12" customHeight="1">
      <c r="A32" s="130"/>
      <c r="B32" s="20"/>
      <c r="C32" s="21"/>
      <c r="D32" s="22"/>
      <c r="E32" s="23"/>
      <c r="F32" s="20"/>
      <c r="G32" s="21"/>
      <c r="H32" s="22"/>
      <c r="I32" s="23"/>
      <c r="J32" s="44"/>
      <c r="K32" s="20"/>
      <c r="L32" s="21"/>
      <c r="M32" s="45"/>
      <c r="N32" s="46"/>
      <c r="O32" s="21"/>
      <c r="P32" s="47"/>
      <c r="Q32" s="47"/>
      <c r="R32" s="47"/>
      <c r="S32" s="47"/>
      <c r="T32" s="47"/>
      <c r="U32" s="47"/>
      <c r="V32" s="47"/>
      <c r="W32" s="47"/>
      <c r="X32" s="54"/>
      <c r="Y32" s="54"/>
      <c r="Z32" s="54"/>
      <c r="AA32" s="54"/>
      <c r="AB32" s="54"/>
      <c r="AC32" s="54"/>
      <c r="AD32" s="47"/>
      <c r="AE32" s="69"/>
    </row>
    <row r="33" spans="1:31" ht="25.5" customHeight="1">
      <c r="A33" s="131" t="s">
        <v>145</v>
      </c>
      <c r="B33" s="131"/>
      <c r="C33" s="131"/>
      <c r="D33" s="131"/>
      <c r="E33" s="131"/>
      <c r="F33" s="131"/>
      <c r="G33" s="131"/>
      <c r="H33" s="131"/>
      <c r="I33" s="131"/>
      <c r="J33" s="131"/>
      <c r="K33" s="131"/>
      <c r="L33" s="131"/>
      <c r="M33" s="131"/>
      <c r="N33" s="131"/>
      <c r="O33" s="131"/>
      <c r="P33" s="131"/>
      <c r="Q33" s="131"/>
      <c r="R33" s="131"/>
      <c r="S33" s="131"/>
      <c r="T33" s="131"/>
      <c r="U33" s="131"/>
      <c r="V33" s="131"/>
      <c r="W33" s="131"/>
      <c r="X33" s="55">
        <f>+SUM(X10:X32)</f>
        <v>1264024536</v>
      </c>
      <c r="Y33" s="55">
        <f>SUM(Y10:Y31)</f>
        <v>1233649536</v>
      </c>
      <c r="Z33" s="71">
        <f>Y33/X33</f>
        <v>0.97596961203291077</v>
      </c>
      <c r="AA33" s="72"/>
      <c r="AB33" s="72"/>
      <c r="AC33" s="72"/>
      <c r="AD33" s="73"/>
      <c r="AE33" s="69"/>
    </row>
    <row r="34" spans="1:31">
      <c r="A34" s="8"/>
      <c r="B34" s="7"/>
      <c r="C34" s="8"/>
      <c r="D34" s="7"/>
      <c r="E34" s="8"/>
      <c r="F34" s="7"/>
      <c r="G34" s="8"/>
      <c r="H34" s="7"/>
      <c r="I34" s="8"/>
      <c r="J34" s="7"/>
      <c r="K34" s="7"/>
      <c r="L34" s="8"/>
      <c r="M34" s="7"/>
      <c r="N34" s="48"/>
      <c r="O34" s="8"/>
      <c r="P34" s="5"/>
      <c r="Q34" s="5"/>
      <c r="R34" s="5"/>
      <c r="S34" s="5"/>
      <c r="T34" s="5"/>
      <c r="U34" s="5"/>
      <c r="V34" s="5"/>
      <c r="W34" s="5"/>
      <c r="X34" s="56"/>
      <c r="Y34" s="56"/>
      <c r="Z34" s="56"/>
      <c r="AA34" s="56"/>
      <c r="AB34" s="56"/>
      <c r="AC34" s="56"/>
    </row>
    <row r="35" spans="1:31">
      <c r="A35" s="24"/>
      <c r="B35" s="25"/>
      <c r="C35" s="26"/>
      <c r="D35" s="25"/>
      <c r="E35" s="26"/>
      <c r="F35" s="25"/>
      <c r="G35" s="26"/>
      <c r="H35" s="25"/>
      <c r="I35" s="26"/>
      <c r="J35" s="25"/>
      <c r="K35" s="25"/>
      <c r="L35" s="26"/>
      <c r="M35" s="25"/>
      <c r="N35" s="49"/>
      <c r="O35" s="26"/>
      <c r="P35" s="11"/>
      <c r="Q35" s="11"/>
      <c r="R35" s="11"/>
      <c r="S35" s="11"/>
      <c r="T35" s="11"/>
      <c r="U35" s="11"/>
      <c r="V35" s="11"/>
      <c r="W35" s="11"/>
      <c r="X35" s="26"/>
      <c r="Y35" s="26"/>
      <c r="Z35" s="26"/>
      <c r="AA35" s="26"/>
      <c r="AB35" s="26"/>
      <c r="AC35" s="26"/>
      <c r="AD35" s="74"/>
    </row>
    <row r="36" spans="1:31" ht="42.75" customHeight="1">
      <c r="A36" s="27"/>
      <c r="B36" s="28"/>
      <c r="C36" s="29"/>
      <c r="D36" s="28"/>
      <c r="E36" s="30"/>
      <c r="F36" s="28"/>
      <c r="L36" s="29" t="s">
        <v>146</v>
      </c>
      <c r="M36" s="28"/>
      <c r="N36" s="50"/>
      <c r="O36" s="28"/>
      <c r="P36" s="28"/>
      <c r="Q36" s="132" t="s">
        <v>147</v>
      </c>
      <c r="R36" s="132"/>
      <c r="S36" s="132"/>
      <c r="T36" s="57"/>
      <c r="U36" s="57"/>
      <c r="V36" s="12"/>
      <c r="W36" s="12"/>
      <c r="X36" s="58"/>
      <c r="Y36" s="58"/>
      <c r="Z36" s="58"/>
      <c r="AA36" s="58"/>
      <c r="AB36" s="58"/>
      <c r="AC36" s="58"/>
      <c r="AD36" s="75"/>
    </row>
    <row r="37" spans="1:31" ht="13.8">
      <c r="A37" s="27"/>
      <c r="B37" s="28"/>
      <c r="C37" s="29"/>
      <c r="D37" s="28"/>
      <c r="E37" s="30"/>
      <c r="F37" s="28"/>
      <c r="L37" s="30"/>
      <c r="M37" s="28"/>
      <c r="N37" s="50"/>
      <c r="O37" s="28"/>
      <c r="P37" s="28"/>
      <c r="Q37" s="29"/>
      <c r="R37" s="30"/>
      <c r="S37" s="12"/>
      <c r="T37" s="12"/>
      <c r="U37" s="12"/>
      <c r="V37" s="12"/>
      <c r="W37" s="12"/>
      <c r="X37" s="58"/>
      <c r="Y37" s="58"/>
      <c r="Z37" s="58"/>
      <c r="AA37" s="58"/>
      <c r="AB37" s="58"/>
      <c r="AC37" s="58"/>
      <c r="AD37" s="75"/>
    </row>
    <row r="38" spans="1:31" ht="13.8">
      <c r="A38" s="27"/>
      <c r="B38" s="28"/>
      <c r="C38" s="29"/>
      <c r="D38" s="28"/>
      <c r="E38" s="30"/>
      <c r="F38" s="28"/>
      <c r="L38" s="30"/>
      <c r="M38" s="28"/>
      <c r="N38" s="50"/>
      <c r="O38" s="28"/>
      <c r="P38" s="28"/>
      <c r="Q38" s="29"/>
      <c r="R38" s="30"/>
      <c r="S38" s="30"/>
      <c r="T38" s="30"/>
      <c r="U38" s="30"/>
      <c r="V38" s="30"/>
      <c r="W38" s="30"/>
      <c r="X38" s="30"/>
      <c r="Y38" s="30"/>
      <c r="Z38" s="30"/>
      <c r="AA38" s="30"/>
      <c r="AB38" s="30"/>
      <c r="AC38" s="30"/>
      <c r="AD38" s="76"/>
    </row>
    <row r="39" spans="1:31">
      <c r="A39" s="27"/>
      <c r="B39" s="28"/>
      <c r="C39" s="30"/>
      <c r="D39" s="28"/>
      <c r="E39" s="30"/>
      <c r="F39" s="28"/>
      <c r="L39" s="30"/>
      <c r="M39" s="28"/>
      <c r="N39" s="50"/>
      <c r="O39" s="28"/>
      <c r="P39" s="28"/>
      <c r="Q39" s="30"/>
      <c r="R39" s="30"/>
      <c r="S39" s="30"/>
      <c r="T39" s="30"/>
      <c r="U39" s="30"/>
      <c r="V39" s="30"/>
      <c r="W39" s="30"/>
      <c r="X39" s="30"/>
      <c r="Y39" s="30"/>
      <c r="Z39" s="30"/>
      <c r="AA39" s="30"/>
      <c r="AB39" s="30"/>
      <c r="AC39" s="30"/>
      <c r="AD39" s="76"/>
    </row>
    <row r="40" spans="1:31" ht="13.8">
      <c r="A40" s="27"/>
      <c r="B40" s="28"/>
      <c r="C40" s="29"/>
      <c r="D40" s="28"/>
      <c r="E40" s="30"/>
      <c r="F40" s="28"/>
      <c r="L40" s="30"/>
      <c r="M40" s="28"/>
      <c r="N40" s="50"/>
      <c r="O40" s="28"/>
      <c r="P40" s="28"/>
      <c r="Q40" s="29"/>
      <c r="R40" s="30"/>
      <c r="S40" s="30"/>
      <c r="T40" s="30"/>
      <c r="U40" s="30"/>
      <c r="V40" s="30"/>
      <c r="W40" s="30"/>
      <c r="X40" s="30"/>
      <c r="Y40" s="30"/>
      <c r="Z40" s="30"/>
      <c r="AA40" s="30"/>
      <c r="AB40" s="30"/>
      <c r="AC40" s="30"/>
      <c r="AD40" s="76"/>
    </row>
    <row r="41" spans="1:31" ht="25.5" customHeight="1">
      <c r="A41" s="27"/>
      <c r="B41" s="28"/>
      <c r="C41" s="31"/>
      <c r="D41" s="28"/>
      <c r="E41" s="30"/>
      <c r="F41" s="28"/>
      <c r="L41" s="133" t="s">
        <v>148</v>
      </c>
      <c r="M41" s="133"/>
      <c r="N41" s="50"/>
      <c r="O41" s="28"/>
      <c r="P41" s="28"/>
      <c r="Q41" s="134" t="s">
        <v>161</v>
      </c>
      <c r="R41" s="134"/>
      <c r="S41" s="134"/>
      <c r="T41" s="59"/>
      <c r="U41" s="59"/>
      <c r="V41" s="30"/>
      <c r="W41" s="30"/>
      <c r="X41" s="30"/>
      <c r="Y41" s="30"/>
      <c r="Z41" s="30"/>
      <c r="AA41" s="30"/>
      <c r="AB41" s="30"/>
      <c r="AC41" s="30"/>
      <c r="AD41" s="76"/>
    </row>
    <row r="42" spans="1:31" ht="13.8">
      <c r="A42" s="27"/>
      <c r="B42" s="28"/>
      <c r="C42" s="31"/>
      <c r="D42" s="28"/>
      <c r="E42" s="30"/>
      <c r="F42" s="28"/>
      <c r="L42" s="30" t="s">
        <v>149</v>
      </c>
      <c r="M42" s="28"/>
      <c r="N42" s="50"/>
      <c r="O42" s="28"/>
      <c r="P42" s="28"/>
      <c r="Q42" s="29" t="s">
        <v>150</v>
      </c>
      <c r="R42" s="30"/>
      <c r="S42" s="30"/>
      <c r="T42" s="30"/>
      <c r="U42" s="30"/>
      <c r="V42" s="30"/>
      <c r="W42" s="30"/>
      <c r="X42" s="30"/>
      <c r="Y42" s="30"/>
      <c r="Z42" s="30"/>
      <c r="AA42" s="30"/>
      <c r="AB42" s="30"/>
      <c r="AC42" s="30"/>
      <c r="AD42" s="76"/>
    </row>
    <row r="43" spans="1:31" ht="13.8">
      <c r="A43" s="27"/>
      <c r="B43" s="28"/>
      <c r="C43" s="30"/>
      <c r="D43" s="28"/>
      <c r="E43" s="30"/>
      <c r="F43" s="28"/>
      <c r="G43" s="30"/>
      <c r="H43" s="28"/>
      <c r="I43" s="30"/>
      <c r="J43" s="28"/>
      <c r="K43" s="28"/>
      <c r="L43" s="30"/>
      <c r="M43" s="28"/>
      <c r="N43" s="51"/>
      <c r="O43" s="30"/>
      <c r="P43" s="30"/>
      <c r="Q43" s="30"/>
      <c r="R43" s="30"/>
      <c r="S43" s="30"/>
      <c r="T43" s="30"/>
      <c r="U43" s="30"/>
      <c r="V43" s="30"/>
      <c r="W43" s="30"/>
      <c r="X43" s="30"/>
      <c r="Y43" s="30"/>
      <c r="Z43" s="30"/>
      <c r="AA43" s="30"/>
      <c r="AB43" s="30"/>
      <c r="AC43" s="30"/>
      <c r="AD43" s="76"/>
    </row>
    <row r="44" spans="1:31" ht="13.8">
      <c r="A44" s="27"/>
      <c r="B44" s="28"/>
      <c r="C44" s="30"/>
      <c r="D44" s="28"/>
      <c r="E44" s="30"/>
      <c r="F44" s="28"/>
      <c r="G44" s="30"/>
      <c r="H44" s="28"/>
      <c r="I44" s="30"/>
      <c r="J44" s="28"/>
      <c r="K44" s="28"/>
      <c r="L44" s="30"/>
      <c r="M44" s="28"/>
      <c r="N44" s="51"/>
      <c r="P44" s="30"/>
      <c r="Q44" s="30"/>
      <c r="R44" s="30"/>
      <c r="S44" s="30"/>
      <c r="T44" s="30"/>
      <c r="U44" s="30"/>
      <c r="V44" s="30"/>
      <c r="W44" s="30"/>
      <c r="X44" s="30"/>
      <c r="Y44" s="30"/>
      <c r="Z44" s="30"/>
      <c r="AA44" s="30"/>
      <c r="AB44" s="30"/>
      <c r="AC44" s="30"/>
      <c r="AD44" s="76"/>
    </row>
    <row r="45" spans="1:31" ht="81" customHeight="1">
      <c r="A45" s="135" t="s">
        <v>151</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7"/>
    </row>
    <row r="46" spans="1:31" ht="17.25" customHeight="1">
      <c r="A46" s="115"/>
      <c r="B46" s="115"/>
      <c r="C46" s="115"/>
      <c r="D46" s="115"/>
      <c r="E46" s="115"/>
      <c r="O46" s="30"/>
    </row>
  </sheetData>
  <mergeCells count="41">
    <mergeCell ref="A46:E46"/>
    <mergeCell ref="A10:A32"/>
    <mergeCell ref="B10:B30"/>
    <mergeCell ref="C10:C30"/>
    <mergeCell ref="D10:D18"/>
    <mergeCell ref="D19:D30"/>
    <mergeCell ref="E10:E18"/>
    <mergeCell ref="E19:E30"/>
    <mergeCell ref="A33:W33"/>
    <mergeCell ref="Q36:S36"/>
    <mergeCell ref="L41:M41"/>
    <mergeCell ref="Q41:S41"/>
    <mergeCell ref="A45:AD45"/>
    <mergeCell ref="H26:H28"/>
    <mergeCell ref="I10:I12"/>
    <mergeCell ref="I26:I28"/>
    <mergeCell ref="AE10:AE12"/>
    <mergeCell ref="A1:D4"/>
    <mergeCell ref="H10:H12"/>
    <mergeCell ref="H14:H17"/>
    <mergeCell ref="H19:H23"/>
    <mergeCell ref="F10:F12"/>
    <mergeCell ref="F14:F17"/>
    <mergeCell ref="F19:F21"/>
    <mergeCell ref="F22:F23"/>
    <mergeCell ref="A7:G7"/>
    <mergeCell ref="A8:M8"/>
    <mergeCell ref="B9:C9"/>
    <mergeCell ref="D9:E9"/>
    <mergeCell ref="E2:AC2"/>
    <mergeCell ref="E3:AC3"/>
    <mergeCell ref="E4:AC4"/>
    <mergeCell ref="F26:F28"/>
    <mergeCell ref="E1:AC1"/>
    <mergeCell ref="F9:G9"/>
    <mergeCell ref="H9:I9"/>
    <mergeCell ref="K9:L9"/>
    <mergeCell ref="I13:I17"/>
    <mergeCell ref="I19:I23"/>
    <mergeCell ref="A6:M6"/>
    <mergeCell ref="N6:AD6"/>
  </mergeCells>
  <printOptions horizontalCentered="1"/>
  <pageMargins left="0" right="0" top="0" bottom="0" header="0.31496062992126" footer="0.31496062992126"/>
  <pageSetup paperSize="9" scale="24" firstPageNumber="0" fitToHeight="36"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11" workbookViewId="0">
      <selection sqref="A1:A25"/>
    </sheetView>
  </sheetViews>
  <sheetFormatPr baseColWidth="10" defaultRowHeight="13.2"/>
  <sheetData>
    <row r="1" spans="1:1" ht="16.2" thickBot="1">
      <c r="A1" s="94">
        <v>56</v>
      </c>
    </row>
    <row r="2" spans="1:1" ht="16.2" thickBot="1">
      <c r="A2" s="95">
        <v>58</v>
      </c>
    </row>
    <row r="3" spans="1:1" ht="16.2" thickBot="1">
      <c r="A3" s="96">
        <v>135</v>
      </c>
    </row>
    <row r="4" spans="1:1" ht="16.2" thickBot="1">
      <c r="A4" s="95">
        <v>65</v>
      </c>
    </row>
    <row r="5" spans="1:1" ht="16.2" thickBot="1">
      <c r="A5" s="96">
        <v>60</v>
      </c>
    </row>
    <row r="6" spans="1:1" ht="16.2" thickBot="1">
      <c r="A6" s="95">
        <v>49</v>
      </c>
    </row>
    <row r="7" spans="1:1" ht="16.2" thickBot="1">
      <c r="A7" s="96">
        <v>59</v>
      </c>
    </row>
    <row r="8" spans="1:1" ht="16.2" thickBot="1">
      <c r="A8" s="95">
        <v>55</v>
      </c>
    </row>
    <row r="9" spans="1:1" ht="16.2" thickBot="1">
      <c r="A9" s="96">
        <v>56</v>
      </c>
    </row>
    <row r="10" spans="1:1" ht="16.2" thickBot="1">
      <c r="A10" s="95">
        <v>51</v>
      </c>
    </row>
    <row r="11" spans="1:1" ht="16.2" thickBot="1">
      <c r="A11" s="96">
        <v>57</v>
      </c>
    </row>
    <row r="12" spans="1:1" ht="16.2" thickBot="1">
      <c r="A12" s="95">
        <v>49</v>
      </c>
    </row>
    <row r="13" spans="1:1" ht="16.2" thickBot="1">
      <c r="A13" s="96">
        <v>43</v>
      </c>
    </row>
    <row r="14" spans="1:1" ht="16.2" thickBot="1">
      <c r="A14" s="94">
        <v>2284</v>
      </c>
    </row>
    <row r="15" spans="1:1" ht="16.2" thickBot="1">
      <c r="A15" s="95">
        <v>71</v>
      </c>
    </row>
    <row r="16" spans="1:1" ht="16.2" thickBot="1">
      <c r="A16" s="96">
        <v>2572</v>
      </c>
    </row>
    <row r="17" spans="1:1" ht="16.2" thickBot="1">
      <c r="A17" s="95">
        <v>65</v>
      </c>
    </row>
    <row r="18" spans="1:1" ht="16.2" thickBot="1">
      <c r="A18" s="96">
        <v>2609</v>
      </c>
    </row>
    <row r="19" spans="1:1" ht="16.2" thickBot="1">
      <c r="A19" s="95">
        <v>62</v>
      </c>
    </row>
    <row r="20" spans="1:1" ht="16.2" thickBot="1">
      <c r="A20" s="96">
        <v>738</v>
      </c>
    </row>
    <row r="21" spans="1:1" ht="16.2" thickBot="1">
      <c r="A21" s="95">
        <v>41</v>
      </c>
    </row>
    <row r="22" spans="1:1" ht="15" thickBot="1">
      <c r="A22" s="97">
        <v>114</v>
      </c>
    </row>
    <row r="23" spans="1:1" ht="15" thickBot="1">
      <c r="A23" s="98">
        <v>85</v>
      </c>
    </row>
    <row r="24" spans="1:1" ht="15" thickBot="1">
      <c r="A24" s="99">
        <v>94</v>
      </c>
    </row>
    <row r="25" spans="1:1" ht="15" thickBot="1">
      <c r="A25" s="98">
        <v>64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DE ACCION DE CORPOCULTURA</vt:lpstr>
      <vt:lpstr>Hoja1</vt:lpstr>
      <vt:lpstr>'PLAN DE ACCION DE CORPOCULTURA'!Área_de_impresión</vt:lpstr>
      <vt:lpstr>'PLAN DE ACCION DE CORPOCULTURA'!Títulos_a_imprimir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Edna Clemencia Delgado Gutiérrez</cp:lastModifiedBy>
  <cp:lastPrinted>2021-01-19T15:06:07Z</cp:lastPrinted>
  <dcterms:created xsi:type="dcterms:W3CDTF">2012-06-01T17:13:00Z</dcterms:created>
  <dcterms:modified xsi:type="dcterms:W3CDTF">2021-02-05T15:39:47Z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3082-11.2.0.9363</vt:lpwstr>
  </property>
</Properties>
</file>