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10" tabRatio="493" activeTab="0"/>
  </bookViews>
  <sheets>
    <sheet name="PLAN DE ACCION" sheetId="1" r:id="rId1"/>
  </sheets>
  <definedNames>
    <definedName name="_xlnm.Print_Area" localSheetId="0">'PLAN DE ACCION'!$A$1:$AB$35</definedName>
    <definedName name="_xlnm.Print_Titles" localSheetId="0">'PLAN DE ACCION'!$1:$10</definedName>
  </definedNames>
  <calcPr fullCalcOnLoad="1"/>
</workbook>
</file>

<file path=xl/sharedStrings.xml><?xml version="1.0" encoding="utf-8"?>
<sst xmlns="http://schemas.openxmlformats.org/spreadsheetml/2006/main" count="184" uniqueCount="133">
  <si>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</si>
  <si>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</si>
  <si>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</si>
  <si>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</si>
  <si>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</si>
  <si>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</si>
  <si>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</si>
  <si>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</si>
  <si>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</si>
  <si>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</si>
  <si>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</si>
  <si>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</si>
  <si>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</si>
  <si>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</si>
  <si>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</si>
  <si>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</si>
  <si>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</si>
  <si>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</si>
  <si>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</si>
  <si>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</si>
  <si>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</si>
  <si>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</si>
  <si>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</si>
  <si>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</si>
  <si>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</si>
  <si>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</si>
  <si>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</si>
  <si>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</si>
  <si>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</si>
  <si>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</si>
  <si>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</si>
  <si>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VIGENCIA AÑO:2020</t>
  </si>
  <si>
    <t>SOCIAL Y COMUNITARIO: "Un compromiso cuyabro"</t>
  </si>
  <si>
    <t>Cultura</t>
  </si>
  <si>
    <t>9, 17</t>
  </si>
  <si>
    <t xml:space="preserve">Porcentaje de reducción de daños a bienes de interés cultural </t>
  </si>
  <si>
    <t xml:space="preserve">Gestión, protección y salvaguardia del patrimonio cultural colombiano </t>
  </si>
  <si>
    <t>Servicio de recuperación del patrimonio bibliográfico y documental</t>
  </si>
  <si>
    <t>Gestionar la creación del Complejo Archivistico, de conservación y de valor historico del Municipio de Armenia Museo de la memoria</t>
  </si>
  <si>
    <t>INSTITUCIONAL Y GOBIERNO: "Servir y hacer las cosas bien"</t>
  </si>
  <si>
    <t>Gobierno Territorial</t>
  </si>
  <si>
    <t>Incremento en el índice de Fortalecimiento Insitucional Pa´ Todos</t>
  </si>
  <si>
    <t xml:space="preserve">Plan Estratégico de Talento Humano. </t>
  </si>
  <si>
    <t>Plan Estratégico de Talento Humano implementado y con su respectivo monitoreo y seguimiento anual</t>
  </si>
  <si>
    <t>Plan Institucional de Capacitaciones</t>
  </si>
  <si>
    <t>Plan Institucional de Capacitaciones implementado y con su respectivo monitoreo y seguimiento anual</t>
  </si>
  <si>
    <t>Plan de Incentivos Institucionales</t>
  </si>
  <si>
    <t>Plan de Incentivos Institucionales implementado y con su respectivo monitoreo y seguimiento anual</t>
  </si>
  <si>
    <t>Plan de Trabajo en seguridad y Salud en el Trabajo</t>
  </si>
  <si>
    <t>Plan de Trabajo en seguridad y Salud en el Trabajo implementado y con su respectivo monitoreo y seguimiento anual</t>
  </si>
  <si>
    <t>Plan de Previsión de Recursos Humanos</t>
  </si>
  <si>
    <t>Plan de Previsión de Recursos Humanos  implementado y con su respectivo monitoreo y seguimiento anual</t>
  </si>
  <si>
    <t>Plan de vacantes</t>
  </si>
  <si>
    <t>Plan Anual de vacantes implementado y con su respectivo monitoreo y seguimiento anual</t>
  </si>
  <si>
    <t>Actualización y Modernización Planta de Personal</t>
  </si>
  <si>
    <t>Actualización Estudio Cargas Laborales orientado a la Modernización de la Estructura Administrativa del ente central (Estudio para la creación de nuevas dependecias sobre: familia, mujer, ambiente y bienestar animal)</t>
  </si>
  <si>
    <t>Incremento en el índice de Conservación y Preservación Documental Pa´ Todos</t>
  </si>
  <si>
    <t>Conservación y Preservación Documental Pa´ Todos</t>
  </si>
  <si>
    <t>Plan Institucioal de Archivo de la Entidad - PINAR</t>
  </si>
  <si>
    <t>Plan Institucional de Archivo de la Entidad - PINAR implementado  con su respectivo monitoreo y seguimiento anual</t>
  </si>
  <si>
    <t xml:space="preserve"> Proceso de Gestión Documental</t>
  </si>
  <si>
    <t>Inclusión del Proceso de Gestión Documental en el mapa de procesos y procedimientos del Municipio de Armenia y su respectiva implementación, monitoreo y seguimiento anual.</t>
  </si>
  <si>
    <t>Creación del Proceso de Gestión Documental y Archivo en el Municipio de Armenia</t>
  </si>
  <si>
    <t>Fortalecimiento del Talento Humano y Modernización Institucional Pa`Todos</t>
  </si>
  <si>
    <t>Fortalecer los procesos técnicos y de modernización en las diferentes fases de archivo, así como el debido cumplimiento de normas técnicas reglamentarias en materia gestión documental, sistemas de información y automatización de la información.</t>
  </si>
  <si>
    <t>Aprovechar el uso eficiente de los recursos públicos en la construcción de una locación que preste los servicios de información, consulta, apoyo a otras entidades, asesoría y visitas guiadas. Toda vez, que son los museos y los archivos espacios propicios para la interacción con el conocimiento, para la apropiación y resignificación del patrimonio documental con la participación del sector público y la ciudadanía.</t>
  </si>
  <si>
    <t>Fortalecer el Talento Humano con personal tecnicamente preparado y con calidad humana bajo los principios de integridad y legalidad como motores de la generación de resultados de la entidad, en procura de una gestión pública eficaz y eficiente.</t>
  </si>
  <si>
    <t>Creación de la Comisión Técnica encargada de gestionar el Complejo Archivistico, de conservación y de valor historico del Municipio de Armenia Museo de la memoria</t>
  </si>
  <si>
    <t>Inclusión del Proceso de Gestión Documental en el mapa de procesos y procedimientos del Municipio de Armenia y su respectiva implementación,</t>
  </si>
  <si>
    <t>Subdirector Dafi</t>
  </si>
  <si>
    <t>Líder de Asuntos Jurídicos y Laborales</t>
  </si>
  <si>
    <t>Líder de Gestión Documental</t>
  </si>
  <si>
    <t>Director Dafi</t>
  </si>
  <si>
    <t>Complejo Archivístico, de conservación y de valor histórico del Municipio de Armenia Museo de la memoria</t>
  </si>
  <si>
    <t>Fortalecimiento Institucional Pa´ Todos</t>
  </si>
  <si>
    <t>PROPIOS</t>
  </si>
  <si>
    <t>Informe de seguimiento sobre las necesidades y las modificaciones de la planta en las Dependencias del Municipio de Armenia</t>
  </si>
  <si>
    <t xml:space="preserve">ALCALDE </t>
  </si>
  <si>
    <t>JOSE MANUEL RÍOS MORALES</t>
  </si>
  <si>
    <t>CLAUDIA LORENA SIERRA GOMEZ</t>
  </si>
  <si>
    <t>DIRECTORA</t>
  </si>
  <si>
    <t>Administraciòn y manejo  del pasivo pensional  mediante  cobro y pago  de cuotas partes pensionales y actividades inherentes.</t>
  </si>
  <si>
    <t>Seguimiento al  Plan Estratégico de Talento Humano</t>
  </si>
  <si>
    <t>Seguimiento al Plan Institucional de Capacitaciones</t>
  </si>
  <si>
    <t xml:space="preserve">Seguimiento al Plan de Incentivos Institucionales </t>
  </si>
  <si>
    <t xml:space="preserve">Seguimiento al  Plan de Trabajo en seguridad y Salud en el Trabajo </t>
  </si>
  <si>
    <t xml:space="preserve">Seguimiento al  Plan de Previsión de Recursos Humanos </t>
  </si>
  <si>
    <t xml:space="preserve">Seguimiento al Plan Anual de vacantes </t>
  </si>
  <si>
    <t xml:space="preserve">Seguimiento al Plan Institucional de Archivo de la Entidad - PINAR </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</si>
  <si>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</si>
  <si>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</si>
  <si>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</si>
  <si>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</si>
  <si>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</si>
  <si>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</si>
  <si>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</si>
  <si>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</si>
  <si>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</si>
  <si>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(80%  - 100%) 
 Verde Claro (70% - 79%)
 Amarillo (60%  - 69%) 
Naranja (40% - 59%) 
 Rojo (0% - 39%)</t>
  </si>
  <si>
    <t>Recursos asignados, en pesos en el momento presupuestal (Apropiación Definitiva)</t>
  </si>
  <si>
    <t>Recursos ejecutados en pesos en el momento presupuestal (Reg. Presupuestal)</t>
  </si>
  <si>
    <t>Semáforo Ejecución:
Verde Oscuro  (80%  - 100%) 
 Verde Claro (70% - 79%)
 Amarillo (60%  - 69%) 
Naranja (40% - 59%) 
 Rojo (0% - 39%)</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</si>
  <si>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</si>
  <si>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</si>
  <si>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</si>
  <si>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</si>
  <si>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</si>
  <si>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r>
      <t xml:space="preserve">SECRETARÍA O  ENTIDAD RESPONSABLE:  </t>
    </r>
    <r>
      <rPr>
        <b/>
        <u val="single"/>
        <sz val="10"/>
        <rFont val="Arial"/>
        <family val="2"/>
      </rPr>
      <t>3.1.DEPARTAMENTO ADMINISTRATIVO DE FORTALECIMIENTO INSTITUCIONAL</t>
    </r>
  </si>
  <si>
    <t>Periodo de corte:   A DICIEMBRE 31 DE 2020</t>
  </si>
  <si>
    <t>Fecha: 29/12/2020</t>
  </si>
  <si>
    <t>Versión: 006</t>
  </si>
  <si>
    <t>De acuerdo al cronograma establecido en el plan adoptado por el Municipio de Armenia, se continúa realizando el Diagnóstico de las necesidades de personal de manera bimensual, de tal manera que en el  segundo semestre del año 2020 se han elaborado  tres (03) seguimientos con corte a Agosto, octubre y  diciembre.  En el registro de información no se contempla la creación de cargos durante el semestre. 
Así mismo, se registran los empleos que han permanecido vacantes por más de tres meses, cuyas razones han sido básicamente por el poco recaudo producto de la cuarentena Nacional por el virus del COVID-19 , es decir por el proceso paulatino de estabilización financiera que ha requerido la entidad, dando prioridad a algunos empleos por necesidades del servicio.</t>
  </si>
  <si>
    <t>Municipio de Armenia</t>
  </si>
  <si>
    <t>Departamento Administrativo de Fortalecimiento Institucional</t>
  </si>
  <si>
    <t>Administración Central Municipal</t>
  </si>
  <si>
    <t xml:space="preserve">Funcionarios y contratistas de la Administración Municipal, usuarios externos y comunidad en general </t>
  </si>
  <si>
    <t>Administración Central</t>
  </si>
  <si>
    <t>Fondo Territorial de Pensiones</t>
  </si>
  <si>
    <t>Edificio Cam y sus Centros de Trabajo</t>
  </si>
  <si>
    <t>Servidores Públicos y Contratistas de la Administración Central Municipal</t>
  </si>
  <si>
    <t xml:space="preserve"> Municipio de Armenia </t>
  </si>
  <si>
    <t xml:space="preserve"> Fondo Territorial de Pensiones </t>
  </si>
  <si>
    <t>Se efectuaron 3 capacitaciones a funcionarios y contratistas en manejo documental y aplicación de instrumentos archivísticos, se desarrollaron 4 visitas en sitio a los Archivos de Gestión, Se puso en marcha un (1) plan de acción territorial con el apoyo del Archivo General Nación en 4 dependencias (DACI, DACID, TIC, DAFI),  respecto de la planeación de la Gestión Documental, se encuentra documentada en la Política, Programa, Plan Institucional de Archivo y Sistema Integrado de Conservación</t>
  </si>
  <si>
    <t>Según lo dispuesto en el Decreto No. 309 de 2020 "Estructura del Municipio" a través del cual se modificó la denominación proceso 11 GESTIÓN DOCUMENTAL , se proyectó y remitió al administrador del SGI para los fines pertinentes el oficio DF-PTH- 1678 del 20/11/2020, el cual se reiteró mediante solicitud a través de correo institucional del Archivo Central.</t>
  </si>
  <si>
    <t>Con el fin de llevar el debido registro y control de las vacantes que se han presentado  en el Municipio de Armenia, durante la vigencia 2020, se diligenció el respectivo formato, estableciendo el siguiente número de vacantes individualmente considerado, entre los cuales se contempla empleos de carrera administrativa y de LN, vacantes temporales y definitivas, para efecto de tener mayor control en el movimiento del personal y en mejor manejo de la información:                                                                                                                                                                                                                                                                                                              Octubre: 16 Vacantes
Noviembre: 16 vacantes
Diciembre: 16 vacantes</t>
  </si>
  <si>
    <t xml:space="preserve">Centro Administrativo Municipal - CAM </t>
  </si>
  <si>
    <t>Durante el periodo a reportar se realizaron 8 capacitaciones (Negociación Colectiva, Presupuesto Público, Participación Ciudadana, Uso Adecuado de la Intranet, Transparencia y derecho de Acceso a la Información, Técnicas de Auditoria, Rendición de Cuentas, Pensión de Vejez e Invalidez de los Servidores Públicos.)Todas estas capacitaciones se realizaron de manera virtual. Para este año se formularon para el Plan Institucional de Capacitaciones un total de 21 capacitaciones, y se realizaron 20 capacitaciones  para un porcentaje de cumplimiento del 95,23%</t>
  </si>
  <si>
    <t>Para las actividades del Fondo territorial de pensiones se continua con cada una de estas:
CUOTAS PARTES POR COBRAR
En cumplimiento de la Ley 1066 de 2.006, el Fondo Territorial de Pensiones ha adelantado el proceso de recuperación de cartera por concepto de cuotas partes pensionales, a través de cobro persuasivo, ante las diferentes entidades cuotapartistas,. Adicionalmente, con recursos del FONPET, el Departamento del Valle, hizo transferencia a la cuenta que tiene el Municipio de Armenia Quindío.
a se enviaron  cuentas de cobro a las entidades cuotapartistas.
CUOTAS PARTES POR PAGAR
En cuanto a las obligaciones a pagar del Municipio de Armenia, con respecto a cuotas partes pensionales, se ha cancelado la suma de SETENTA Y TRES MILLONES CUATROCIENTOS SESENTA Y NUEVE MIL NOVECIENTOS CUARENTA  ($73.469.940) MONEDA CORRIENTE.
BONOS PENSIONALES
se reconoció 1 bono pensional, y se realizó la correspondiente autorización, para ser pagado con recursos del FONPET,
INDEMNIZACIONES SUSTITUTIVAS
En el periodo a reportar, se pagó a título de indemnizaciones sustitutivas la suma de DOS MILLONES DOSCIENTOS VEINTE UN MIL SETECIENTOS CUARENTA Y DOS PESOS ($2’221.742) MONEDA LEGAL CORRIENTE.
SUSTITUCIONES PENSIONALES
En el periodo a reportar, se reconoció 1 sustitución pensional 
SUSPENSIÓN DE MESADAS POR FALLECIMIENTO
Se suspendieron 8 Mesadas por fallecimiento
PASIVOCOL
Se envió la base de datos a la nueva fecha corte (31 de diciembre de 2019), de los formularios de personal activo, jubilados y sustitutos, realizando cambios en sueldos y mesadas pensionales, y haciendo el cargue de los respectivos soportes de vigencias de cédulas, cumpliendo así los términos establecidos por el ministerio de hacienda y crédito público.
Al cumplir con las exigencias establecidas por el ministerio de hacienda y crédito público, en relación a los requisitos habilitantes, el FONPET el día 29 de diciembre del 2020, hizo devolución de aportes (desahorro propósito general) para el pago de la nómina de pensionados del municipio de Armenia Quindío.
VIGENCIA DE CÉDULAS
Cada quince días se realiza la verificación de vigencias de cédula, en la página de la Registraduría Nacional del Estado Civil, del personal jubilado y sustituto del Municipio de Armenia.
CERTIFICADOS LABORALES EN PLATAFORMA CETIL
Se expidieron 36 certificados electrónicos de tiempo laborales (CETIL).</t>
  </si>
  <si>
    <t>Se adelantó una revisión de la planta de personal asignada a las dos dependencias seleccionadas para iniciar el estudio de cargas laborales, que son la Secretaría de Desarrollo Económico y el Departamento Administrativo de Fortalecimiento Institucional, para efecto de verificar las necesidades de personal y posibles perfiles que requieren las dependencias para fortalecer sus procesos administrativos desde la optica del área de personal. Así mismo se aplicó encuesta de clima organizacional como uno de los varios insumos que se requiere para alcanzar el objetivo esperado.  En consecuencia se espera avanzar de manera acelerada y efectiva en el año 2021 en el avance del estudio de cargas laborales una vez se cuente con el recurso humano y tecnológico necesarios pata tal efecto.</t>
  </si>
  <si>
    <t>Mediante el Acta No. 001 del 22/12/2020 se conformó la Comisión Técnica para la gestión de la creación del Complejo Archivistico "Museo de la Memoria" Reunión que se llevó a cabo en la sala de juntas del DAFI . Debido a que la Comision esta conformada por funcionarios de la administracion municipal, no se requirió invertir presupuesto en este proyecto para el periodo a informar por lo tanto no se cono con ejecucion.</t>
  </si>
  <si>
    <t>Dentro de las actividades del Plan de Bienestar Social, de las 18 establecidas se realizaron 14;  lo cual corresponde a un 72,22 % de ejecución; cabe mencionar que por tema de pandemia se realizaron algunas de forma virtual. Actividades Realizadas: Día de la mujer, día de la secretaria, cumpleaños de cada empleado, Gimnasio, Torneos deportivos internos, día del servidor público, día del agente de tránsito, día del bombero, Tarde recreativa, mes del niño, tradiciones navideñas, fiestas de armenia, promoción programa de vivienda. . A través de la Resolución 357 de 2020, se estableció la adopción del plan anual de incentivos; a corte a 31 de diciembre de 2020 se pudo ejecutar un 33 % de pago de los incentivos pecuniarios debido a que los demás funcionarios homenajeados no presentaron a tiempo los documentos para tal beneficio. De igual manera se está realizando el análisis para cumplir el 100 % en la vigencia 2021.</t>
  </si>
  <si>
    <t>En la vigencia 2020 se elaboró y publicó el Plan Estratégico de Talento Humano, la cual está orientada a Fortalecer las diferentes etapas del ciclo del empleado público del Municipio de Armenia para favorecer un adecuado desarrollo de este en su sitio de trabajo, que impacte de manera positiva en la atención humanización al ciudadano de la ciudad de Armenia. Incluye los siguientes planes temáticos: Plan de previsión de recursos humanos, Plan de vacantes, Plan de bienestar e incentivos, Plan de capacitación y Plan de seguridad y salud en el trabajo.  
Los planes temáticos antes mencionados se elaboraron en la vigencia 2020 y se les realizó el respectivo monitoreo y seguimiento en sel segundo semestre del 2020, dando como resultado el siguiente cumplimiento: Plan de capacitación (95,23%),  Plan de Incentivos Institucionales  (52,61%), Plan de Trabajo en seguridad y Salud en el Trabajo  (85,6%)Plan de previsión de recursos humanos (100%), Plan de vacantes (100%), 
Así las cosas, se cuenta con un avance de cumplimiento del indicador del 85,68%.</t>
  </si>
  <si>
    <t>El Plan de Trabajo Anual en Seguridad y Salud en el Trabajo se formuló en el mes de enero de 2020 y se encuentra publicado en la página web http://planeacionarmenia.gov.co/ con un total de 77 actividades ed las cuales se realizaron 66 par un cumplimiento del 85,7%.  durante al periodo a reportar se realizaron las sigueintes actividades del plan de trabajo:
• Se afilio al Sistema General de Riesgos Laborales a todos los colaboradores y contratistas 
• Inducción a funcionarios y contratistas, pasantes
• Reinducción del SG-SST a los funcionarios de planta de la administración Municipal Secretaria de Tránsito y Bomberos 
• Seguimiento a la entrega de elementos de señalización a la secretaria de tránsito, actividad que se le asignó a esteban Gil apoyo del SG-SST 
• Se proyecto y se realizo la aprobación y gestión para modificación de resolución 137 conformación del COPASST en el artículo primero para la conformación por designación de integrantes por parte del empleador.
• Se proyecto, se reviso y se gestiono la modificación de resolución 242 conformación de comité de convivencia laboral en su artículo primero para la conformación por designación de integrantes por parte del empleador aprobada bajo la resolución 345 de 2020
• Se revisa los objetivos definidos dentro del SG-SST
• Se reporte de accidentes de trabajo
• se realizo las respectivas nvestigaciones de accidentes e incidentes de trabajo
•Se Lleva un registro y análisis estadístico de incidentes, Accidentes de trabajo y Enfermedad Laboral. (mensual)
• Se verifico que los contratistas y subcontratistas cuenten con sus propios elementos de protección personal –EPP
• Se Verifico que los funcionarios, contratistas y subcontratistas, en sus actividades diarias o contractuales, utilicen los elementos de protección personal – EPP.
• Acompañamiento  y gestion para las campañas de riesgo Psicosocial enfocadas em pausas activas emocianales y manejo de la ansiedad y el estrés 
• Se realiza seguimiento a las inpecciones diarias de biseguridad refernetes al COVID19
• Se realizó seguimiento del 10 % de las afiliaciones. Con el propósito de realizar una autoevaluación y así mismo identificar un plan de mejora
• De acuerdo a los examenes medicos ocupacionales realizados en el año 2020 se logro ejecutar 215 examenes periodicos
• socialización de la política del SG-SST a todos los funcionarios de la administración municipal y sus centros de trabajo 
• Notificacion de resultados medicos ocupacionales , queda pendiente el informe de condicion de salud por parte de proenso para realizar en el año 2021 las respectivas actividades de mejora e intervencion.
• Se logro realizar reunion con el secretario de Transito con el proposito de establecer reasignacion de actividades a los colaboradores Misael Borrero y Rudith Nelson Sanchez  , logrando mejorar las condicones laborales y de salud de los trabajadores por recomendaciones y restricciones medicao laborales .
• Se realizó autoevaluación en la plataforma de ALISSTA y ministerio de trabajo según circular 071 de agosto de 2020de estándares mínimos y al ministerio de trabajo con un resultado del 85.5 %
• Se gestionaron 40 chalecos para brigadistas y 8 chalecos para el equipo de seguridad y salud en el trabajo de la Administración Municipal 
• Se realizó asignación de funciones de os agentes e transito Rudy Nelson Sánchez y Misael Borrero con acto administrativo del 30 de diciembre de 2020.
• Elaboración de plan de trabajo para la vigencia del año 2021</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</si>
</sst>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XDR&quot;#,##0;\-&quot;XDR&quot;#,##0"/>
    <numFmt numFmtId="193" formatCode="&quot;XDR&quot;#,##0;[Red]\-&quot;XDR&quot;#,##0"/>
    <numFmt numFmtId="194" formatCode="&quot;XDR&quot;#,##0.00;\-&quot;XDR&quot;#,##0.00"/>
    <numFmt numFmtId="195" formatCode="&quot;XDR&quot;#,##0.00;[Red]\-&quot;XDR&quot;#,##0.00"/>
    <numFmt numFmtId="196" formatCode="_-&quot;XDR&quot;* #,##0_-;\-&quot;XDR&quot;* #,##0_-;_-&quot;XDR&quot;* &quot;-&quot;_-;_-@_-"/>
    <numFmt numFmtId="197" formatCode="_-&quot;XDR&quot;* #,##0.00_-;\-&quot;XDR&quot;* #,##0.00_-;_-&quot;XDR&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C0A]dddd\,\ d&quot; de &quot;mmmm&quot; de &quot;yyyy"/>
  </numFmts>
  <fonts count="35">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sz val="16"/>
      <name val="Arial"/>
      <family val="2"/>
    </font>
    <font>
      <b/>
      <u val="single"/>
      <sz val="10"/>
      <name val="Arial"/>
      <family val="2"/>
    </font>
    <font>
      <sz val="9"/>
      <name val="Arial"/>
      <family val="2"/>
    </font>
    <font>
      <u val="single"/>
      <sz val="10"/>
      <color indexed="12"/>
      <name val="Arial"/>
      <family val="2"/>
    </font>
    <font>
      <u val="single"/>
      <sz val="10"/>
      <color indexed="20"/>
      <name val="Arial"/>
      <family val="2"/>
    </font>
    <font>
      <sz val="10"/>
      <color indexed="10"/>
      <name val="Arial"/>
      <family val="2"/>
    </font>
    <font>
      <b/>
      <sz val="10"/>
      <color indexed="8"/>
      <name val="Arial"/>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b/>
      <sz val="10"/>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E699"/>
        <bgColor indexed="64"/>
      </patternFill>
    </fill>
    <fill>
      <patternFill patternType="solid">
        <fgColor rgb="FFFFFF99"/>
        <bgColor indexed="64"/>
      </patternFill>
    </fill>
    <fill>
      <patternFill patternType="solid">
        <fgColor theme="8" tint="0.5999900102615356"/>
        <bgColor indexed="64"/>
      </patternFill>
    </fill>
    <fill>
      <patternFill patternType="solid">
        <fgColor rgb="FFD9E1F2"/>
        <bgColor indexed="64"/>
      </patternFill>
    </fill>
    <fill>
      <patternFill patternType="solid">
        <fgColor theme="6" tint="0.5999900102615356"/>
        <bgColor indexed="64"/>
      </patternFill>
    </fill>
    <fill>
      <patternFill patternType="solid">
        <fgColor rgb="FFFF000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thin"/>
      <top style="medium"/>
      <bottom style="thin"/>
    </border>
    <border>
      <left style="medium"/>
      <right style="thin"/>
      <top style="medium"/>
      <bottom style="thin"/>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0" fontId="10" fillId="22" borderId="0" applyNumberFormat="0" applyBorder="0" applyAlignment="0" applyProtection="0"/>
    <xf numFmtId="0" fontId="32" fillId="0" borderId="0">
      <alignment/>
      <protection/>
    </xf>
    <xf numFmtId="0" fontId="0" fillId="0" borderId="0">
      <alignment/>
      <protection/>
    </xf>
    <xf numFmtId="0" fontId="32"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7">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Border="1" applyAlignment="1">
      <alignment vertical="center" wrapText="1"/>
    </xf>
    <xf numFmtId="0" fontId="20" fillId="0" borderId="0" xfId="0" applyFont="1" applyBorder="1" applyAlignment="1">
      <alignment vertical="center" wrapText="1"/>
    </xf>
    <xf numFmtId="0" fontId="0" fillId="0" borderId="11" xfId="0" applyFont="1" applyBorder="1" applyAlignment="1">
      <alignment vertical="center" wrapText="1"/>
    </xf>
    <xf numFmtId="0" fontId="0" fillId="24" borderId="12" xfId="0" applyFont="1" applyFill="1" applyBorder="1" applyAlignment="1">
      <alignment horizontal="center" vertical="center" wrapText="1"/>
    </xf>
    <xf numFmtId="0" fontId="0" fillId="0" borderId="0" xfId="0" applyFont="1" applyBorder="1" applyAlignment="1">
      <alignment horizontal="right" vertical="center" wrapText="1"/>
    </xf>
    <xf numFmtId="211" fontId="0" fillId="0" borderId="0" xfId="0" applyNumberFormat="1" applyFont="1" applyAlignment="1">
      <alignment horizontal="right" vertical="center" wrapText="1"/>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0" fontId="18" fillId="0" borderId="13"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0" fontId="21" fillId="0" borderId="11" xfId="0" applyFont="1" applyBorder="1" applyAlignment="1">
      <alignment vertical="center" wrapText="1"/>
    </xf>
    <xf numFmtId="0" fontId="0" fillId="24" borderId="10" xfId="0" applyFont="1" applyFill="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0" fillId="0" borderId="0" xfId="0" applyFont="1" applyBorder="1" applyAlignment="1">
      <alignment vertical="center"/>
    </xf>
    <xf numFmtId="0" fontId="0" fillId="0" borderId="18" xfId="0" applyFont="1" applyFill="1" applyBorder="1" applyAlignment="1">
      <alignment vertical="center" wrapText="1"/>
    </xf>
    <xf numFmtId="0" fontId="0" fillId="0" borderId="19" xfId="0" applyFont="1" applyFill="1" applyBorder="1" applyAlignment="1">
      <alignment horizontal="center" vertical="center" wrapText="1"/>
    </xf>
    <xf numFmtId="0" fontId="18" fillId="0" borderId="0" xfId="0" applyFont="1" applyAlignment="1">
      <alignment vertical="center" wrapText="1"/>
    </xf>
    <xf numFmtId="0" fontId="0" fillId="0" borderId="0" xfId="0" applyFont="1" applyAlignment="1">
      <alignment vertical="center" wrapText="1"/>
    </xf>
    <xf numFmtId="0" fontId="18" fillId="0" borderId="0" xfId="0" applyFont="1" applyBorder="1" applyAlignment="1">
      <alignment vertical="center"/>
    </xf>
    <xf numFmtId="0" fontId="0" fillId="0" borderId="18" xfId="0" applyFont="1" applyFill="1" applyBorder="1" applyAlignment="1">
      <alignment horizontal="center" vertical="center" wrapText="1"/>
    </xf>
    <xf numFmtId="0" fontId="0" fillId="0" borderId="18" xfId="0" applyFont="1" applyFill="1" applyBorder="1" applyAlignment="1">
      <alignment horizontal="justify" vertical="center" wrapText="1"/>
    </xf>
    <xf numFmtId="9" fontId="0" fillId="0" borderId="18"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1"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211" fontId="0" fillId="0" borderId="19" xfId="0" applyNumberFormat="1" applyFont="1" applyFill="1" applyBorder="1" applyAlignment="1">
      <alignment horizontal="center" vertical="center" wrapText="1"/>
    </xf>
    <xf numFmtId="0" fontId="0" fillId="0" borderId="21" xfId="0" applyFont="1" applyFill="1" applyBorder="1" applyAlignment="1">
      <alignment vertical="center" wrapText="1"/>
    </xf>
    <xf numFmtId="9" fontId="0" fillId="0" borderId="21" xfId="0" applyNumberFormat="1"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8" fillId="25" borderId="24" xfId="0" applyFont="1" applyFill="1" applyBorder="1" applyAlignment="1">
      <alignment horizontal="center" vertical="center" wrapText="1"/>
    </xf>
    <xf numFmtId="0" fontId="18" fillId="25" borderId="25"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Fill="1" applyBorder="1" applyAlignment="1">
      <alignment horizontal="left" vertical="center" wrapText="1"/>
    </xf>
    <xf numFmtId="185" fontId="0" fillId="0" borderId="0" xfId="51" applyBorder="1" applyAlignment="1">
      <alignment horizontal="right" vertical="center" wrapText="1"/>
    </xf>
    <xf numFmtId="44" fontId="0" fillId="0" borderId="0" xfId="0" applyNumberFormat="1" applyFont="1" applyBorder="1" applyAlignment="1">
      <alignment horizontal="right" vertical="center" wrapText="1"/>
    </xf>
    <xf numFmtId="179" fontId="0" fillId="0" borderId="0" xfId="0" applyNumberFormat="1" applyFont="1" applyBorder="1" applyAlignment="1">
      <alignment horizontal="right" vertical="center" wrapText="1"/>
    </xf>
    <xf numFmtId="0" fontId="18" fillId="0" borderId="26" xfId="0" applyFont="1" applyFill="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211" fontId="0" fillId="0" borderId="18" xfId="0" applyNumberFormat="1" applyFont="1" applyFill="1" applyBorder="1" applyAlignment="1">
      <alignment horizontal="center" vertical="center" wrapText="1"/>
    </xf>
    <xf numFmtId="211" fontId="0" fillId="0" borderId="21" xfId="0" applyNumberFormat="1" applyFont="1" applyFill="1" applyBorder="1" applyAlignment="1">
      <alignment horizontal="center" vertical="center" wrapText="1"/>
    </xf>
    <xf numFmtId="0" fontId="18" fillId="26" borderId="13" xfId="0" applyFont="1" applyFill="1" applyBorder="1" applyAlignment="1">
      <alignment horizontal="center" vertical="center" wrapText="1"/>
    </xf>
    <xf numFmtId="0" fontId="18" fillId="27" borderId="26" xfId="0"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0" fontId="18" fillId="27" borderId="27" xfId="0"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10" fontId="0" fillId="0" borderId="21" xfId="0" applyNumberFormat="1" applyFont="1" applyFill="1" applyBorder="1" applyAlignment="1">
      <alignment horizontal="center" vertical="center" wrapText="1"/>
    </xf>
    <xf numFmtId="210" fontId="0" fillId="0" borderId="18" xfId="49" applyNumberFormat="1" applyFont="1" applyFill="1" applyBorder="1" applyAlignment="1">
      <alignment horizontal="center" vertical="center" wrapText="1"/>
    </xf>
    <xf numFmtId="210" fontId="0" fillId="0" borderId="18" xfId="49" applyNumberFormat="1" applyFont="1" applyFill="1" applyBorder="1" applyAlignment="1">
      <alignment horizontal="center" vertical="center" wrapText="1"/>
    </xf>
    <xf numFmtId="0" fontId="0" fillId="0" borderId="10" xfId="0" applyFont="1" applyFill="1" applyBorder="1" applyAlignment="1">
      <alignment horizontal="justify" vertical="center" wrapText="1"/>
    </xf>
    <xf numFmtId="211" fontId="0" fillId="0" borderId="0" xfId="0" applyNumberFormat="1" applyFont="1" applyBorder="1" applyAlignment="1">
      <alignment horizontal="justify" vertical="center" wrapText="1"/>
    </xf>
    <xf numFmtId="211" fontId="0" fillId="0" borderId="19" xfId="0" applyNumberFormat="1" applyFont="1" applyFill="1" applyBorder="1" applyAlignment="1">
      <alignment horizontal="justify" vertical="center" wrapText="1"/>
    </xf>
    <xf numFmtId="211" fontId="0" fillId="0" borderId="18" xfId="0" applyNumberFormat="1" applyFill="1" applyBorder="1" applyAlignment="1">
      <alignment horizontal="justify" vertical="center" wrapText="1"/>
    </xf>
    <xf numFmtId="211" fontId="25" fillId="0" borderId="18" xfId="0" applyNumberFormat="1" applyFont="1" applyFill="1" applyBorder="1" applyAlignment="1">
      <alignment horizontal="justify" vertical="center" wrapText="1"/>
    </xf>
    <xf numFmtId="211" fontId="0" fillId="0" borderId="18" xfId="0" applyNumberFormat="1" applyFont="1" applyFill="1" applyBorder="1" applyAlignment="1">
      <alignment horizontal="justify" vertical="center" wrapText="1"/>
    </xf>
    <xf numFmtId="211" fontId="0" fillId="0" borderId="21" xfId="0" applyNumberFormat="1" applyFont="1" applyFill="1" applyBorder="1" applyAlignment="1">
      <alignment horizontal="justify" vertical="center" wrapText="1"/>
    </xf>
    <xf numFmtId="0" fontId="0" fillId="0" borderId="0" xfId="0" applyFont="1" applyBorder="1" applyAlignment="1">
      <alignment horizontal="justify" vertical="center" wrapText="1"/>
    </xf>
    <xf numFmtId="185" fontId="0" fillId="0" borderId="0" xfId="51" applyBorder="1" applyAlignment="1">
      <alignment horizontal="justify" vertical="center" wrapText="1"/>
    </xf>
    <xf numFmtId="44" fontId="0" fillId="0" borderId="0" xfId="0" applyNumberFormat="1" applyFont="1" applyBorder="1" applyAlignment="1">
      <alignment horizontal="justify" vertical="center" wrapText="1"/>
    </xf>
    <xf numFmtId="179" fontId="0" fillId="0" borderId="0" xfId="0" applyNumberFormat="1" applyFont="1" applyBorder="1" applyAlignment="1">
      <alignment horizontal="justify" vertical="center" wrapText="1"/>
    </xf>
    <xf numFmtId="211" fontId="0" fillId="0" borderId="0" xfId="0" applyNumberFormat="1" applyFont="1" applyAlignment="1">
      <alignment horizontal="justify" vertical="center" wrapText="1"/>
    </xf>
    <xf numFmtId="10" fontId="0" fillId="0" borderId="0" xfId="0" applyNumberFormat="1" applyFont="1" applyFill="1" applyBorder="1" applyAlignment="1">
      <alignment vertical="center" wrapText="1"/>
    </xf>
    <xf numFmtId="10" fontId="18" fillId="0" borderId="0" xfId="0" applyNumberFormat="1" applyFont="1" applyFill="1" applyBorder="1" applyAlignment="1">
      <alignment horizontal="center" vertical="center" wrapText="1"/>
    </xf>
    <xf numFmtId="10" fontId="18" fillId="26" borderId="13" xfId="0" applyNumberFormat="1" applyFont="1" applyFill="1" applyBorder="1" applyAlignment="1">
      <alignment horizontal="center" vertical="center" wrapText="1"/>
    </xf>
    <xf numFmtId="10" fontId="18" fillId="27" borderId="13" xfId="0" applyNumberFormat="1" applyFont="1" applyFill="1" applyBorder="1" applyAlignment="1">
      <alignment horizontal="center" vertical="center" wrapText="1"/>
    </xf>
    <xf numFmtId="10" fontId="18" fillId="27" borderId="28"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21" fillId="0" borderId="0" xfId="0" applyNumberFormat="1" applyFont="1" applyBorder="1" applyAlignment="1">
      <alignment horizontal="left" vertical="center" wrapText="1"/>
    </xf>
    <xf numFmtId="10" fontId="0" fillId="0" borderId="0" xfId="0" applyNumberFormat="1" applyFont="1" applyBorder="1" applyAlignment="1">
      <alignment vertical="center" wrapText="1"/>
    </xf>
    <xf numFmtId="10" fontId="18" fillId="0" borderId="0" xfId="0" applyNumberFormat="1" applyFont="1" applyBorder="1" applyAlignment="1">
      <alignment horizontal="left" vertical="center" wrapText="1"/>
    </xf>
    <xf numFmtId="10" fontId="0" fillId="0" borderId="0" xfId="0" applyNumberFormat="1" applyFont="1" applyAlignment="1">
      <alignment horizontal="center" vertical="center" wrapText="1"/>
    </xf>
    <xf numFmtId="211" fontId="18" fillId="24" borderId="0" xfId="0" applyNumberFormat="1" applyFont="1" applyFill="1" applyBorder="1" applyAlignment="1">
      <alignment horizontal="center" vertical="center" wrapText="1"/>
    </xf>
    <xf numFmtId="211" fontId="18" fillId="24" borderId="0" xfId="0" applyNumberFormat="1" applyFont="1" applyFill="1" applyBorder="1" applyAlignment="1">
      <alignment horizontal="justify" vertical="center" wrapText="1"/>
    </xf>
    <xf numFmtId="211" fontId="18" fillId="24" borderId="29" xfId="0" applyNumberFormat="1" applyFont="1" applyFill="1" applyBorder="1" applyAlignment="1">
      <alignment horizontal="center" vertical="center" wrapText="1"/>
    </xf>
    <xf numFmtId="211" fontId="18" fillId="24" borderId="11" xfId="0" applyNumberFormat="1" applyFont="1" applyFill="1" applyBorder="1" applyAlignment="1">
      <alignment horizontal="center" vertical="center" wrapText="1"/>
    </xf>
    <xf numFmtId="211" fontId="18" fillId="24" borderId="11" xfId="0" applyNumberFormat="1" applyFont="1" applyFill="1" applyBorder="1" applyAlignment="1">
      <alignment horizontal="justify" vertical="center" wrapText="1"/>
    </xf>
    <xf numFmtId="211" fontId="18" fillId="24" borderId="14" xfId="0" applyNumberFormat="1" applyFont="1" applyFill="1" applyBorder="1" applyAlignment="1">
      <alignment horizontal="center" vertical="center" wrapText="1"/>
    </xf>
    <xf numFmtId="0" fontId="0" fillId="0" borderId="18" xfId="0" applyFont="1" applyBorder="1" applyAlignment="1">
      <alignment horizontal="justify" vertical="center" wrapText="1"/>
    </xf>
    <xf numFmtId="1" fontId="0" fillId="0" borderId="30" xfId="0" applyNumberFormat="1" applyFont="1" applyFill="1" applyBorder="1" applyAlignment="1">
      <alignment horizontal="center" vertical="center" wrapText="1"/>
    </xf>
    <xf numFmtId="0" fontId="18" fillId="28" borderId="3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0" fillId="0" borderId="19" xfId="0" applyFont="1" applyFill="1" applyBorder="1" applyAlignment="1">
      <alignment horizontal="justify" vertical="center" wrapText="1"/>
    </xf>
    <xf numFmtId="9" fontId="0" fillId="0" borderId="19" xfId="0" applyNumberFormat="1"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7" borderId="32" xfId="0" applyFont="1" applyFill="1" applyBorder="1" applyAlignment="1">
      <alignment horizontal="center" vertical="center" wrapText="1"/>
    </xf>
    <xf numFmtId="211" fontId="0" fillId="0" borderId="18" xfId="0" applyNumberFormat="1" applyFont="1" applyFill="1" applyBorder="1" applyAlignment="1">
      <alignment horizontal="center" vertical="center" wrapText="1"/>
    </xf>
    <xf numFmtId="211" fontId="0" fillId="0" borderId="21" xfId="0" applyNumberFormat="1" applyFont="1" applyFill="1" applyBorder="1" applyAlignment="1">
      <alignment horizontal="center" vertical="center" wrapText="1"/>
    </xf>
    <xf numFmtId="0" fontId="18" fillId="29" borderId="28" xfId="0" applyFont="1" applyFill="1" applyBorder="1" applyAlignment="1">
      <alignment horizontal="center" vertical="center" wrapText="1"/>
    </xf>
    <xf numFmtId="0" fontId="18" fillId="29" borderId="32" xfId="0"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10" fontId="0" fillId="0" borderId="21" xfId="0" applyNumberFormat="1" applyFont="1" applyFill="1" applyBorder="1" applyAlignment="1">
      <alignment horizontal="center" vertical="center" wrapText="1"/>
    </xf>
    <xf numFmtId="0" fontId="18" fillId="26" borderId="28" xfId="0" applyFont="1" applyFill="1" applyBorder="1" applyAlignment="1">
      <alignment horizontal="center" vertical="center" wrapText="1"/>
    </xf>
    <xf numFmtId="0" fontId="18" fillId="26" borderId="32" xfId="0" applyFont="1" applyFill="1" applyBorder="1" applyAlignment="1">
      <alignment horizontal="center" vertical="center" wrapText="1"/>
    </xf>
    <xf numFmtId="0" fontId="34" fillId="29" borderId="28" xfId="0" applyFont="1" applyFill="1" applyBorder="1" applyAlignment="1">
      <alignment horizontal="center" vertical="center" wrapText="1"/>
    </xf>
    <xf numFmtId="0" fontId="34" fillId="29" borderId="32"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3"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4" fillId="29" borderId="35" xfId="0" applyFont="1" applyFill="1" applyBorder="1" applyAlignment="1">
      <alignment horizontal="center" vertical="center"/>
    </xf>
    <xf numFmtId="0" fontId="34" fillId="29" borderId="27" xfId="0" applyFont="1" applyFill="1" applyBorder="1" applyAlignment="1">
      <alignment horizontal="center" vertical="center"/>
    </xf>
    <xf numFmtId="0" fontId="34" fillId="29" borderId="36" xfId="0" applyFont="1" applyFill="1" applyBorder="1" applyAlignment="1">
      <alignment horizontal="center" vertical="center"/>
    </xf>
    <xf numFmtId="0" fontId="0" fillId="0" borderId="18"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0" fillId="0" borderId="33"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34" xfId="0" applyFont="1" applyFill="1" applyBorder="1" applyAlignment="1">
      <alignment horizontal="left" vertical="center"/>
    </xf>
    <xf numFmtId="0" fontId="20" fillId="0" borderId="11" xfId="0" applyFont="1" applyFill="1" applyBorder="1" applyAlignment="1">
      <alignment horizontal="left" vertical="center"/>
    </xf>
    <xf numFmtId="0" fontId="18" fillId="29" borderId="33" xfId="0" applyFont="1" applyFill="1" applyBorder="1" applyAlignment="1">
      <alignment horizontal="center" vertical="center" wrapText="1"/>
    </xf>
    <xf numFmtId="0" fontId="18" fillId="29" borderId="26" xfId="0" applyFont="1" applyFill="1" applyBorder="1" applyAlignment="1">
      <alignment horizontal="center" vertical="center" wrapText="1"/>
    </xf>
    <xf numFmtId="1" fontId="0" fillId="0" borderId="37" xfId="0" applyNumberFormat="1" applyFont="1" applyFill="1" applyBorder="1" applyAlignment="1">
      <alignment horizontal="center" vertical="center" wrapText="1"/>
    </xf>
    <xf numFmtId="0" fontId="18" fillId="25" borderId="2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2" xfId="0" applyFont="1" applyFill="1" applyBorder="1" applyAlignment="1">
      <alignment horizontal="center" vertical="center" wrapText="1"/>
    </xf>
    <xf numFmtId="9" fontId="0" fillId="0" borderId="18"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4" fillId="29" borderId="33" xfId="0" applyFont="1" applyFill="1" applyBorder="1" applyAlignment="1">
      <alignment horizontal="center" vertical="center"/>
    </xf>
    <xf numFmtId="0" fontId="34" fillId="29" borderId="26" xfId="0" applyFont="1" applyFill="1" applyBorder="1" applyAlignment="1">
      <alignment horizontal="center" vertical="center"/>
    </xf>
    <xf numFmtId="0" fontId="34" fillId="29" borderId="34" xfId="0" applyFont="1" applyFill="1" applyBorder="1" applyAlignment="1">
      <alignment horizontal="center" vertical="center"/>
    </xf>
    <xf numFmtId="1" fontId="0" fillId="0" borderId="38" xfId="0" applyNumberFormat="1" applyFont="1" applyFill="1" applyBorder="1" applyAlignment="1">
      <alignment horizontal="center" vertical="center" wrapText="1"/>
    </xf>
    <xf numFmtId="211" fontId="18" fillId="24" borderId="32" xfId="0" applyNumberFormat="1" applyFont="1" applyFill="1" applyBorder="1" applyAlignment="1">
      <alignment horizontal="center" vertical="center" wrapText="1"/>
    </xf>
    <xf numFmtId="211" fontId="18" fillId="24" borderId="39" xfId="0" applyNumberFormat="1"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18" fillId="24" borderId="14" xfId="0" applyFont="1" applyFill="1" applyBorder="1" applyAlignment="1">
      <alignment horizontal="right" vertical="center" wrapText="1"/>
    </xf>
    <xf numFmtId="0" fontId="18" fillId="24" borderId="0" xfId="0" applyFont="1" applyFill="1" applyBorder="1" applyAlignment="1">
      <alignment horizontal="right" vertical="center" wrapText="1"/>
    </xf>
    <xf numFmtId="0" fontId="18" fillId="24" borderId="29" xfId="0" applyFont="1" applyFill="1" applyBorder="1" applyAlignment="1">
      <alignment horizontal="right" vertical="center" wrapText="1"/>
    </xf>
    <xf numFmtId="0" fontId="18" fillId="24" borderId="11" xfId="0" applyFont="1" applyFill="1" applyBorder="1" applyAlignment="1">
      <alignment horizontal="right"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18" fillId="0" borderId="18" xfId="0" applyFont="1" applyFill="1" applyBorder="1" applyAlignment="1">
      <alignment horizontal="center" vertical="center" wrapText="1"/>
    </xf>
    <xf numFmtId="0" fontId="21" fillId="0" borderId="0" xfId="0" applyFont="1" applyBorder="1" applyAlignment="1">
      <alignment horizontal="left" vertical="center" wrapText="1"/>
    </xf>
    <xf numFmtId="10" fontId="18" fillId="30" borderId="14" xfId="0" applyNumberFormat="1" applyFont="1" applyFill="1" applyBorder="1" applyAlignment="1">
      <alignment horizontal="center" vertical="center" wrapText="1"/>
    </xf>
    <xf numFmtId="10" fontId="18" fillId="30" borderId="40"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76200</xdr:rowOff>
    </xdr:from>
    <xdr:to>
      <xdr:col>1</xdr:col>
      <xdr:colOff>314325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866775" y="76200"/>
          <a:ext cx="895350" cy="1038225"/>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828675</xdr:colOff>
      <xdr:row>3</xdr:row>
      <xdr:rowOff>247650</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62075" y="76200"/>
          <a:ext cx="9144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5"/>
  <sheetViews>
    <sheetView tabSelected="1" zoomScale="40" zoomScaleNormal="40" zoomScalePageLayoutView="0" workbookViewId="0" topLeftCell="O1">
      <selection activeCell="W27" sqref="W27"/>
    </sheetView>
  </sheetViews>
  <sheetFormatPr defaultColWidth="11.421875" defaultRowHeight="12.75"/>
  <cols>
    <col min="1" max="1" width="21.7109375" style="6" customWidth="1"/>
    <col min="2" max="2" width="15.140625" style="6" customWidth="1"/>
    <col min="3" max="3" width="17.28125" style="6" customWidth="1"/>
    <col min="4" max="4" width="21.421875" style="6" customWidth="1"/>
    <col min="5" max="5" width="9.28125" style="6" customWidth="1"/>
    <col min="6" max="6" width="16.7109375" style="6" customWidth="1"/>
    <col min="7" max="7" width="20.28125" style="6" customWidth="1"/>
    <col min="8" max="8" width="16.28125" style="6" customWidth="1"/>
    <col min="9" max="9" width="27.421875" style="6" customWidth="1"/>
    <col min="10" max="10" width="9.421875" style="6" customWidth="1"/>
    <col min="11" max="11" width="12.28125" style="6" customWidth="1"/>
    <col min="12" max="12" width="18.7109375" style="6" customWidth="1"/>
    <col min="13" max="13" width="19.421875" style="6" customWidth="1"/>
    <col min="14" max="14" width="26.140625" style="9" customWidth="1"/>
    <col min="15" max="15" width="27.28125" style="9" customWidth="1"/>
    <col min="16" max="16" width="13.00390625" style="9" customWidth="1"/>
    <col min="17" max="18" width="17.140625" style="9" customWidth="1"/>
    <col min="19" max="19" width="37.7109375" style="93" customWidth="1"/>
    <col min="20" max="20" width="15.28125" style="9" customWidth="1"/>
    <col min="21" max="21" width="14.57421875" style="9" customWidth="1"/>
    <col min="22" max="23" width="19.421875" style="18" customWidth="1"/>
    <col min="24" max="24" width="37.7109375" style="18" customWidth="1"/>
    <col min="25" max="26" width="19.421875" style="18" customWidth="1"/>
    <col min="27" max="27" width="131.140625" style="83" customWidth="1"/>
    <col min="28" max="28" width="22.7109375" style="6" customWidth="1"/>
    <col min="29" max="29" width="80.28125" style="33" customWidth="1"/>
    <col min="30" max="16384" width="11.421875" style="2" customWidth="1"/>
  </cols>
  <sheetData>
    <row r="1" spans="1:29" ht="22.5" customHeight="1">
      <c r="A1" s="148"/>
      <c r="B1" s="149"/>
      <c r="C1" s="131" t="s">
        <v>89</v>
      </c>
      <c r="D1" s="132"/>
      <c r="E1" s="132"/>
      <c r="F1" s="132"/>
      <c r="G1" s="132"/>
      <c r="H1" s="132"/>
      <c r="I1" s="132"/>
      <c r="J1" s="132"/>
      <c r="K1" s="132"/>
      <c r="L1" s="132"/>
      <c r="M1" s="132"/>
      <c r="N1" s="132"/>
      <c r="O1" s="132"/>
      <c r="P1" s="132"/>
      <c r="Q1" s="132"/>
      <c r="R1" s="132"/>
      <c r="S1" s="132"/>
      <c r="T1" s="132"/>
      <c r="U1" s="132"/>
      <c r="V1" s="132"/>
      <c r="W1" s="132"/>
      <c r="X1" s="132"/>
      <c r="Y1" s="132"/>
      <c r="Z1" s="132"/>
      <c r="AA1" s="133"/>
      <c r="AB1" s="26" t="s">
        <v>90</v>
      </c>
      <c r="AC1" s="2"/>
    </row>
    <row r="2" spans="1:29" ht="25.5" customHeight="1">
      <c r="A2" s="150"/>
      <c r="B2" s="151"/>
      <c r="C2" s="22"/>
      <c r="D2" s="23"/>
      <c r="E2" s="23"/>
      <c r="F2" s="23"/>
      <c r="G2" s="23"/>
      <c r="H2" s="23"/>
      <c r="I2" s="23"/>
      <c r="J2" s="23"/>
      <c r="K2" s="23"/>
      <c r="L2" s="23"/>
      <c r="M2" s="23"/>
      <c r="N2" s="23"/>
      <c r="O2" s="23"/>
      <c r="P2" s="23"/>
      <c r="Q2" s="23"/>
      <c r="R2" s="23"/>
      <c r="S2" s="84"/>
      <c r="T2" s="23"/>
      <c r="U2" s="23"/>
      <c r="V2" s="23"/>
      <c r="W2" s="23"/>
      <c r="X2" s="23"/>
      <c r="Y2" s="23"/>
      <c r="Z2" s="23"/>
      <c r="AA2" s="72"/>
      <c r="AB2" s="27" t="s">
        <v>109</v>
      </c>
      <c r="AC2" s="2"/>
    </row>
    <row r="3" spans="1:29" ht="20.25" customHeight="1">
      <c r="A3" s="150"/>
      <c r="B3" s="151"/>
      <c r="C3" s="134" t="s">
        <v>2</v>
      </c>
      <c r="D3" s="135"/>
      <c r="E3" s="135"/>
      <c r="F3" s="135"/>
      <c r="G3" s="135"/>
      <c r="H3" s="135"/>
      <c r="I3" s="135"/>
      <c r="J3" s="135"/>
      <c r="K3" s="135"/>
      <c r="L3" s="135"/>
      <c r="M3" s="135"/>
      <c r="N3" s="135"/>
      <c r="O3" s="135"/>
      <c r="P3" s="135"/>
      <c r="Q3" s="135"/>
      <c r="R3" s="135"/>
      <c r="S3" s="135"/>
      <c r="T3" s="135"/>
      <c r="U3" s="135"/>
      <c r="V3" s="135"/>
      <c r="W3" s="135"/>
      <c r="X3" s="135"/>
      <c r="Y3" s="135"/>
      <c r="Z3" s="135"/>
      <c r="AA3" s="136"/>
      <c r="AB3" s="27" t="s">
        <v>110</v>
      </c>
      <c r="AC3" s="2"/>
    </row>
    <row r="4" spans="1:29" ht="27.75" customHeight="1" thickBot="1">
      <c r="A4" s="152"/>
      <c r="B4" s="153"/>
      <c r="C4" s="137" t="s">
        <v>3</v>
      </c>
      <c r="D4" s="138"/>
      <c r="E4" s="138"/>
      <c r="F4" s="138"/>
      <c r="G4" s="138"/>
      <c r="H4" s="138"/>
      <c r="I4" s="138"/>
      <c r="J4" s="138"/>
      <c r="K4" s="138"/>
      <c r="L4" s="138"/>
      <c r="M4" s="138"/>
      <c r="N4" s="138"/>
      <c r="O4" s="138"/>
      <c r="P4" s="138"/>
      <c r="Q4" s="138"/>
      <c r="R4" s="138"/>
      <c r="S4" s="138"/>
      <c r="T4" s="138"/>
      <c r="U4" s="138"/>
      <c r="V4" s="138"/>
      <c r="W4" s="138"/>
      <c r="X4" s="138"/>
      <c r="Y4" s="138"/>
      <c r="Z4" s="138"/>
      <c r="AA4" s="139"/>
      <c r="AB4" s="28" t="s">
        <v>5</v>
      </c>
      <c r="AC4" s="2"/>
    </row>
    <row r="5" spans="1:29" ht="20.25" customHeight="1" thickBot="1">
      <c r="A5" s="140" t="s">
        <v>91</v>
      </c>
      <c r="B5" s="141"/>
      <c r="C5" s="141"/>
      <c r="D5" s="141"/>
      <c r="E5" s="141"/>
      <c r="F5" s="141"/>
      <c r="G5" s="142"/>
      <c r="H5" s="143" t="s">
        <v>108</v>
      </c>
      <c r="I5" s="143"/>
      <c r="J5" s="143"/>
      <c r="K5" s="143"/>
      <c r="L5" s="143"/>
      <c r="M5" s="143"/>
      <c r="N5" s="118"/>
      <c r="O5" s="119"/>
      <c r="P5" s="119"/>
      <c r="Q5" s="119"/>
      <c r="R5" s="119"/>
      <c r="S5" s="119"/>
      <c r="T5" s="119"/>
      <c r="U5" s="119"/>
      <c r="V5" s="119"/>
      <c r="W5" s="119"/>
      <c r="X5" s="119"/>
      <c r="Y5" s="119"/>
      <c r="Z5" s="119"/>
      <c r="AA5" s="119"/>
      <c r="AB5" s="120"/>
      <c r="AC5" s="2"/>
    </row>
    <row r="6" spans="1:29" ht="24" customHeight="1" thickBot="1">
      <c r="A6" s="121" t="s">
        <v>107</v>
      </c>
      <c r="B6" s="122"/>
      <c r="C6" s="122"/>
      <c r="D6" s="122"/>
      <c r="E6" s="122"/>
      <c r="F6" s="122"/>
      <c r="G6" s="122"/>
      <c r="H6" s="122"/>
      <c r="I6" s="122"/>
      <c r="J6" s="122"/>
      <c r="K6" s="59"/>
      <c r="L6" s="123" t="s">
        <v>31</v>
      </c>
      <c r="M6" s="125"/>
      <c r="N6" s="125"/>
      <c r="O6" s="125"/>
      <c r="P6" s="125"/>
      <c r="Q6" s="125"/>
      <c r="R6" s="125"/>
      <c r="S6" s="125"/>
      <c r="T6" s="125"/>
      <c r="U6" s="125"/>
      <c r="V6" s="125"/>
      <c r="W6" s="125"/>
      <c r="X6" s="125"/>
      <c r="Y6" s="125"/>
      <c r="Z6" s="125"/>
      <c r="AA6" s="125"/>
      <c r="AB6" s="124"/>
      <c r="AC6" s="2"/>
    </row>
    <row r="7" spans="1:28" s="3" customFormat="1" ht="9" customHeight="1" thickBot="1">
      <c r="A7" s="126"/>
      <c r="B7" s="126"/>
      <c r="C7" s="126"/>
      <c r="D7" s="126"/>
      <c r="E7" s="126"/>
      <c r="F7" s="126"/>
      <c r="G7" s="126"/>
      <c r="H7" s="5"/>
      <c r="I7" s="7"/>
      <c r="J7" s="7"/>
      <c r="K7" s="7"/>
      <c r="L7" s="7"/>
      <c r="M7" s="7"/>
      <c r="N7" s="7"/>
      <c r="O7" s="7"/>
      <c r="P7" s="7"/>
      <c r="Q7" s="7"/>
      <c r="R7" s="7"/>
      <c r="S7" s="85"/>
      <c r="T7" s="7"/>
      <c r="U7" s="7"/>
      <c r="V7" s="7"/>
      <c r="W7" s="7"/>
      <c r="X7" s="7"/>
      <c r="Y7" s="7"/>
      <c r="Z7" s="7"/>
      <c r="AA7" s="73"/>
      <c r="AB7" s="7"/>
    </row>
    <row r="8" spans="1:28" s="3" customFormat="1" ht="24" customHeight="1" thickBot="1">
      <c r="A8" s="144" t="s">
        <v>26</v>
      </c>
      <c r="B8" s="145"/>
      <c r="C8" s="145"/>
      <c r="D8" s="145"/>
      <c r="E8" s="145"/>
      <c r="F8" s="145"/>
      <c r="G8" s="145"/>
      <c r="H8" s="145"/>
      <c r="I8" s="145"/>
      <c r="J8" s="145"/>
      <c r="K8" s="145"/>
      <c r="L8" s="125" t="s">
        <v>13</v>
      </c>
      <c r="M8" s="125"/>
      <c r="N8" s="124"/>
      <c r="O8" s="123" t="s">
        <v>27</v>
      </c>
      <c r="P8" s="125"/>
      <c r="Q8" s="124"/>
      <c r="R8" s="123" t="s">
        <v>92</v>
      </c>
      <c r="S8" s="124"/>
      <c r="T8" s="123" t="s">
        <v>93</v>
      </c>
      <c r="U8" s="125"/>
      <c r="V8" s="125"/>
      <c r="W8" s="125"/>
      <c r="X8" s="124"/>
      <c r="Y8" s="123" t="s">
        <v>94</v>
      </c>
      <c r="Z8" s="125"/>
      <c r="AA8" s="21" t="s">
        <v>95</v>
      </c>
      <c r="AB8" s="21" t="s">
        <v>14</v>
      </c>
    </row>
    <row r="9" spans="1:28" s="4" customFormat="1" ht="24" customHeight="1" thickBot="1">
      <c r="A9" s="116" t="s">
        <v>15</v>
      </c>
      <c r="B9" s="116" t="s">
        <v>16</v>
      </c>
      <c r="C9" s="116" t="s">
        <v>17</v>
      </c>
      <c r="D9" s="127" t="s">
        <v>18</v>
      </c>
      <c r="E9" s="128"/>
      <c r="F9" s="129"/>
      <c r="G9" s="116" t="s">
        <v>19</v>
      </c>
      <c r="H9" s="116" t="s">
        <v>20</v>
      </c>
      <c r="I9" s="157" t="s">
        <v>96</v>
      </c>
      <c r="J9" s="158"/>
      <c r="K9" s="159"/>
      <c r="L9" s="64">
        <v>1</v>
      </c>
      <c r="M9" s="64">
        <v>2</v>
      </c>
      <c r="N9" s="64">
        <v>3</v>
      </c>
      <c r="O9" s="64">
        <v>4</v>
      </c>
      <c r="P9" s="64">
        <v>5</v>
      </c>
      <c r="Q9" s="64">
        <v>6</v>
      </c>
      <c r="R9" s="64">
        <v>7</v>
      </c>
      <c r="S9" s="86">
        <v>8</v>
      </c>
      <c r="T9" s="64">
        <v>9</v>
      </c>
      <c r="U9" s="64">
        <v>10</v>
      </c>
      <c r="V9" s="64">
        <v>11</v>
      </c>
      <c r="W9" s="64">
        <v>12</v>
      </c>
      <c r="X9" s="64">
        <v>13</v>
      </c>
      <c r="Y9" s="64">
        <v>14</v>
      </c>
      <c r="Z9" s="64">
        <v>15</v>
      </c>
      <c r="AA9" s="64">
        <v>16</v>
      </c>
      <c r="AB9" s="64">
        <v>17</v>
      </c>
    </row>
    <row r="10" spans="1:28" s="1" customFormat="1" ht="84" customHeight="1" thickBot="1">
      <c r="A10" s="117"/>
      <c r="B10" s="117"/>
      <c r="C10" s="117"/>
      <c r="D10" s="116" t="s">
        <v>21</v>
      </c>
      <c r="E10" s="116" t="s">
        <v>22</v>
      </c>
      <c r="F10" s="116" t="s">
        <v>23</v>
      </c>
      <c r="G10" s="117"/>
      <c r="H10" s="117"/>
      <c r="I10" s="116" t="s">
        <v>21</v>
      </c>
      <c r="J10" s="116" t="s">
        <v>24</v>
      </c>
      <c r="K10" s="116" t="s">
        <v>25</v>
      </c>
      <c r="L10" s="110" t="s">
        <v>4</v>
      </c>
      <c r="M10" s="110" t="s">
        <v>6</v>
      </c>
      <c r="N10" s="110" t="s">
        <v>7</v>
      </c>
      <c r="O10" s="110" t="s">
        <v>30</v>
      </c>
      <c r="P10" s="110" t="s">
        <v>29</v>
      </c>
      <c r="Q10" s="110" t="s">
        <v>28</v>
      </c>
      <c r="R10" s="106" t="s">
        <v>97</v>
      </c>
      <c r="S10" s="87" t="s">
        <v>98</v>
      </c>
      <c r="T10" s="114" t="s">
        <v>8</v>
      </c>
      <c r="U10" s="114" t="s">
        <v>1</v>
      </c>
      <c r="V10" s="114" t="s">
        <v>99</v>
      </c>
      <c r="W10" s="106" t="s">
        <v>100</v>
      </c>
      <c r="X10" s="65" t="s">
        <v>101</v>
      </c>
      <c r="Y10" s="106" t="s">
        <v>102</v>
      </c>
      <c r="Z10" s="106" t="s">
        <v>103</v>
      </c>
      <c r="AA10" s="106" t="s">
        <v>104</v>
      </c>
      <c r="AB10" s="110" t="s">
        <v>0</v>
      </c>
    </row>
    <row r="11" spans="1:28" s="1" customFormat="1" ht="43.5" customHeight="1" thickBot="1">
      <c r="A11" s="117"/>
      <c r="B11" s="117"/>
      <c r="C11" s="117"/>
      <c r="D11" s="117"/>
      <c r="E11" s="117"/>
      <c r="F11" s="117"/>
      <c r="G11" s="117"/>
      <c r="H11" s="117"/>
      <c r="I11" s="117"/>
      <c r="J11" s="117"/>
      <c r="K11" s="117"/>
      <c r="L11" s="111"/>
      <c r="M11" s="111"/>
      <c r="N11" s="111"/>
      <c r="O11" s="111"/>
      <c r="P11" s="111"/>
      <c r="Q11" s="111"/>
      <c r="R11" s="107"/>
      <c r="S11" s="88" t="s">
        <v>105</v>
      </c>
      <c r="T11" s="115"/>
      <c r="U11" s="115"/>
      <c r="V11" s="115"/>
      <c r="W11" s="107"/>
      <c r="X11" s="67" t="s">
        <v>106</v>
      </c>
      <c r="Y11" s="107"/>
      <c r="Z11" s="107"/>
      <c r="AA11" s="107"/>
      <c r="AB11" s="111"/>
    </row>
    <row r="12" spans="1:29" s="1" customFormat="1" ht="199.5" customHeight="1">
      <c r="A12" s="102" t="s">
        <v>32</v>
      </c>
      <c r="B12" s="103" t="s">
        <v>33</v>
      </c>
      <c r="C12" s="31" t="s">
        <v>34</v>
      </c>
      <c r="D12" s="104" t="s">
        <v>35</v>
      </c>
      <c r="E12" s="105">
        <v>0.2</v>
      </c>
      <c r="F12" s="105">
        <v>0.7</v>
      </c>
      <c r="G12" s="104" t="s">
        <v>36</v>
      </c>
      <c r="H12" s="104" t="s">
        <v>37</v>
      </c>
      <c r="I12" s="104" t="s">
        <v>38</v>
      </c>
      <c r="J12" s="31">
        <v>0</v>
      </c>
      <c r="K12" s="43">
        <v>1</v>
      </c>
      <c r="L12" s="101">
        <v>2020630010057</v>
      </c>
      <c r="M12" s="40" t="s">
        <v>73</v>
      </c>
      <c r="N12" s="31" t="s">
        <v>65</v>
      </c>
      <c r="O12" s="49" t="s">
        <v>67</v>
      </c>
      <c r="P12" s="31">
        <v>0</v>
      </c>
      <c r="Q12" s="31">
        <v>1</v>
      </c>
      <c r="R12" s="31">
        <v>1</v>
      </c>
      <c r="S12" s="68">
        <f>R12/Q12</f>
        <v>1</v>
      </c>
      <c r="T12" s="31"/>
      <c r="U12" s="31" t="s">
        <v>75</v>
      </c>
      <c r="V12" s="45">
        <f>15552600</f>
        <v>15552600</v>
      </c>
      <c r="W12" s="45">
        <v>0</v>
      </c>
      <c r="X12" s="68">
        <f>W12/V12</f>
        <v>0</v>
      </c>
      <c r="Y12" s="45" t="s">
        <v>115</v>
      </c>
      <c r="Z12" s="45" t="s">
        <v>125</v>
      </c>
      <c r="AA12" s="74" t="s">
        <v>129</v>
      </c>
      <c r="AB12" s="43" t="s">
        <v>72</v>
      </c>
      <c r="AC12" s="32"/>
    </row>
    <row r="13" spans="1:29" s="1" customFormat="1" ht="213" customHeight="1">
      <c r="A13" s="52" t="s">
        <v>39</v>
      </c>
      <c r="B13" s="39" t="s">
        <v>40</v>
      </c>
      <c r="C13" s="35">
        <v>11</v>
      </c>
      <c r="D13" s="30" t="s">
        <v>41</v>
      </c>
      <c r="E13" s="37">
        <v>0.72</v>
      </c>
      <c r="F13" s="37">
        <v>0.9</v>
      </c>
      <c r="G13" s="30" t="s">
        <v>74</v>
      </c>
      <c r="H13" s="30" t="s">
        <v>42</v>
      </c>
      <c r="I13" s="30" t="s">
        <v>43</v>
      </c>
      <c r="J13" s="30">
        <v>2</v>
      </c>
      <c r="K13" s="38">
        <v>4</v>
      </c>
      <c r="L13" s="146">
        <v>2020630010058</v>
      </c>
      <c r="M13" s="130" t="s">
        <v>63</v>
      </c>
      <c r="N13" s="130" t="s">
        <v>66</v>
      </c>
      <c r="O13" s="50" t="s">
        <v>82</v>
      </c>
      <c r="P13" s="35">
        <v>1</v>
      </c>
      <c r="Q13" s="35">
        <v>1</v>
      </c>
      <c r="R13" s="35">
        <v>1</v>
      </c>
      <c r="S13" s="66">
        <f aca="true" t="shared" si="0" ref="S13:S22">R13/Q13</f>
        <v>1</v>
      </c>
      <c r="T13" s="130"/>
      <c r="U13" s="130" t="s">
        <v>75</v>
      </c>
      <c r="V13" s="108">
        <v>176600000</v>
      </c>
      <c r="W13" s="108">
        <v>16015321</v>
      </c>
      <c r="X13" s="112">
        <f>W13/V13</f>
        <v>0.0906869818799547</v>
      </c>
      <c r="Y13" s="70" t="s">
        <v>120</v>
      </c>
      <c r="Z13" s="70" t="s">
        <v>113</v>
      </c>
      <c r="AA13" s="75" t="s">
        <v>131</v>
      </c>
      <c r="AB13" s="38" t="s">
        <v>69</v>
      </c>
      <c r="AC13" s="32"/>
    </row>
    <row r="14" spans="1:29" s="1" customFormat="1" ht="112.5" customHeight="1">
      <c r="A14" s="52" t="s">
        <v>39</v>
      </c>
      <c r="B14" s="39" t="s">
        <v>40</v>
      </c>
      <c r="C14" s="35">
        <v>11</v>
      </c>
      <c r="D14" s="30" t="s">
        <v>41</v>
      </c>
      <c r="E14" s="37">
        <v>0.72</v>
      </c>
      <c r="F14" s="37">
        <v>0.9</v>
      </c>
      <c r="G14" s="36" t="s">
        <v>74</v>
      </c>
      <c r="H14" s="36" t="s">
        <v>44</v>
      </c>
      <c r="I14" s="36" t="s">
        <v>45</v>
      </c>
      <c r="J14" s="35">
        <v>4</v>
      </c>
      <c r="K14" s="38">
        <v>4</v>
      </c>
      <c r="L14" s="146"/>
      <c r="M14" s="130"/>
      <c r="N14" s="130"/>
      <c r="O14" s="50" t="s">
        <v>83</v>
      </c>
      <c r="P14" s="35">
        <v>1</v>
      </c>
      <c r="Q14" s="35">
        <v>1</v>
      </c>
      <c r="R14" s="35">
        <v>1</v>
      </c>
      <c r="S14" s="66">
        <f t="shared" si="0"/>
        <v>1</v>
      </c>
      <c r="T14" s="130"/>
      <c r="U14" s="130"/>
      <c r="V14" s="108"/>
      <c r="W14" s="108"/>
      <c r="X14" s="112"/>
      <c r="Y14" s="70" t="s">
        <v>119</v>
      </c>
      <c r="Z14" s="70" t="s">
        <v>118</v>
      </c>
      <c r="AA14" s="100" t="s">
        <v>126</v>
      </c>
      <c r="AB14" s="38" t="s">
        <v>69</v>
      </c>
      <c r="AC14" s="32"/>
    </row>
    <row r="15" spans="1:29" s="1" customFormat="1" ht="172.5" customHeight="1">
      <c r="A15" s="52" t="s">
        <v>39</v>
      </c>
      <c r="B15" s="39" t="s">
        <v>40</v>
      </c>
      <c r="C15" s="35">
        <v>11</v>
      </c>
      <c r="D15" s="30" t="s">
        <v>41</v>
      </c>
      <c r="E15" s="37">
        <v>0.72</v>
      </c>
      <c r="F15" s="37">
        <v>0.9</v>
      </c>
      <c r="G15" s="36" t="s">
        <v>74</v>
      </c>
      <c r="H15" s="36" t="s">
        <v>46</v>
      </c>
      <c r="I15" s="36" t="s">
        <v>47</v>
      </c>
      <c r="J15" s="35">
        <v>4</v>
      </c>
      <c r="K15" s="38">
        <v>4</v>
      </c>
      <c r="L15" s="146"/>
      <c r="M15" s="130"/>
      <c r="N15" s="130"/>
      <c r="O15" s="50" t="s">
        <v>84</v>
      </c>
      <c r="P15" s="35">
        <v>1</v>
      </c>
      <c r="Q15" s="35">
        <v>1</v>
      </c>
      <c r="R15" s="35">
        <v>1</v>
      </c>
      <c r="S15" s="66">
        <f t="shared" si="0"/>
        <v>1</v>
      </c>
      <c r="T15" s="130"/>
      <c r="U15" s="130"/>
      <c r="V15" s="108"/>
      <c r="W15" s="108"/>
      <c r="X15" s="112"/>
      <c r="Y15" s="70" t="s">
        <v>119</v>
      </c>
      <c r="Z15" s="70" t="s">
        <v>118</v>
      </c>
      <c r="AA15" s="75" t="s">
        <v>130</v>
      </c>
      <c r="AB15" s="38" t="s">
        <v>69</v>
      </c>
      <c r="AC15" s="32"/>
    </row>
    <row r="16" spans="1:29" s="1" customFormat="1" ht="409.5" customHeight="1">
      <c r="A16" s="52" t="s">
        <v>39</v>
      </c>
      <c r="B16" s="39" t="s">
        <v>40</v>
      </c>
      <c r="C16" s="35">
        <v>11</v>
      </c>
      <c r="D16" s="30" t="s">
        <v>41</v>
      </c>
      <c r="E16" s="37">
        <v>0.72</v>
      </c>
      <c r="F16" s="37">
        <v>0.9</v>
      </c>
      <c r="G16" s="36" t="s">
        <v>74</v>
      </c>
      <c r="H16" s="36" t="s">
        <v>48</v>
      </c>
      <c r="I16" s="36" t="s">
        <v>49</v>
      </c>
      <c r="J16" s="35">
        <v>4</v>
      </c>
      <c r="K16" s="38">
        <v>4</v>
      </c>
      <c r="L16" s="146"/>
      <c r="M16" s="130"/>
      <c r="N16" s="130"/>
      <c r="O16" s="50" t="s">
        <v>85</v>
      </c>
      <c r="P16" s="35">
        <v>1</v>
      </c>
      <c r="Q16" s="35">
        <v>1</v>
      </c>
      <c r="R16" s="35">
        <v>1</v>
      </c>
      <c r="S16" s="66">
        <f t="shared" si="0"/>
        <v>1</v>
      </c>
      <c r="T16" s="130"/>
      <c r="U16" s="130"/>
      <c r="V16" s="108"/>
      <c r="W16" s="108"/>
      <c r="X16" s="112"/>
      <c r="Y16" s="71" t="s">
        <v>119</v>
      </c>
      <c r="Z16" s="70" t="s">
        <v>118</v>
      </c>
      <c r="AA16" s="76" t="s">
        <v>132</v>
      </c>
      <c r="AB16" s="38" t="s">
        <v>69</v>
      </c>
      <c r="AC16" s="32"/>
    </row>
    <row r="17" spans="1:29" s="1" customFormat="1" ht="102.75" customHeight="1">
      <c r="A17" s="52" t="s">
        <v>39</v>
      </c>
      <c r="B17" s="39" t="s">
        <v>40</v>
      </c>
      <c r="C17" s="35">
        <v>11</v>
      </c>
      <c r="D17" s="30" t="s">
        <v>41</v>
      </c>
      <c r="E17" s="37">
        <v>0.72</v>
      </c>
      <c r="F17" s="37">
        <v>0.9</v>
      </c>
      <c r="G17" s="36" t="s">
        <v>74</v>
      </c>
      <c r="H17" s="36" t="s">
        <v>50</v>
      </c>
      <c r="I17" s="36" t="s">
        <v>51</v>
      </c>
      <c r="J17" s="35">
        <v>2</v>
      </c>
      <c r="K17" s="38">
        <v>4</v>
      </c>
      <c r="L17" s="146"/>
      <c r="M17" s="130"/>
      <c r="N17" s="130"/>
      <c r="O17" s="50" t="s">
        <v>86</v>
      </c>
      <c r="P17" s="35">
        <v>1</v>
      </c>
      <c r="Q17" s="35">
        <v>1</v>
      </c>
      <c r="R17" s="35">
        <v>1</v>
      </c>
      <c r="S17" s="66">
        <f t="shared" si="0"/>
        <v>1</v>
      </c>
      <c r="T17" s="130"/>
      <c r="U17" s="130"/>
      <c r="V17" s="108"/>
      <c r="W17" s="108"/>
      <c r="X17" s="112"/>
      <c r="Y17" s="62" t="s">
        <v>112</v>
      </c>
      <c r="Z17" s="62" t="s">
        <v>113</v>
      </c>
      <c r="AA17" s="77" t="s">
        <v>111</v>
      </c>
      <c r="AB17" s="38" t="s">
        <v>70</v>
      </c>
      <c r="AC17" s="32"/>
    </row>
    <row r="18" spans="1:29" s="1" customFormat="1" ht="111" customHeight="1">
      <c r="A18" s="52" t="s">
        <v>39</v>
      </c>
      <c r="B18" s="39" t="s">
        <v>40</v>
      </c>
      <c r="C18" s="35">
        <v>11</v>
      </c>
      <c r="D18" s="30" t="s">
        <v>41</v>
      </c>
      <c r="E18" s="37">
        <v>0.72</v>
      </c>
      <c r="F18" s="37">
        <v>0.9</v>
      </c>
      <c r="G18" s="36" t="s">
        <v>74</v>
      </c>
      <c r="H18" s="36" t="s">
        <v>52</v>
      </c>
      <c r="I18" s="36" t="s">
        <v>53</v>
      </c>
      <c r="J18" s="35">
        <v>2</v>
      </c>
      <c r="K18" s="38">
        <v>4</v>
      </c>
      <c r="L18" s="146"/>
      <c r="M18" s="130"/>
      <c r="N18" s="130"/>
      <c r="O18" s="50" t="s">
        <v>87</v>
      </c>
      <c r="P18" s="35">
        <v>1</v>
      </c>
      <c r="Q18" s="35">
        <v>1</v>
      </c>
      <c r="R18" s="35">
        <v>1</v>
      </c>
      <c r="S18" s="66">
        <f t="shared" si="0"/>
        <v>1</v>
      </c>
      <c r="T18" s="130"/>
      <c r="U18" s="130"/>
      <c r="V18" s="108"/>
      <c r="W18" s="108"/>
      <c r="X18" s="112"/>
      <c r="Y18" s="62" t="s">
        <v>112</v>
      </c>
      <c r="Z18" s="62" t="s">
        <v>113</v>
      </c>
      <c r="AA18" s="77" t="s">
        <v>124</v>
      </c>
      <c r="AB18" s="38" t="s">
        <v>70</v>
      </c>
      <c r="AC18" s="32"/>
    </row>
    <row r="19" spans="1:29" s="1" customFormat="1" ht="88.5" customHeight="1">
      <c r="A19" s="147" t="s">
        <v>39</v>
      </c>
      <c r="B19" s="173" t="s">
        <v>40</v>
      </c>
      <c r="C19" s="130">
        <v>11</v>
      </c>
      <c r="D19" s="130" t="s">
        <v>41</v>
      </c>
      <c r="E19" s="154">
        <v>0.72</v>
      </c>
      <c r="F19" s="154">
        <v>0.9</v>
      </c>
      <c r="G19" s="130" t="s">
        <v>74</v>
      </c>
      <c r="H19" s="130" t="s">
        <v>54</v>
      </c>
      <c r="I19" s="130" t="s">
        <v>55</v>
      </c>
      <c r="J19" s="130">
        <v>0</v>
      </c>
      <c r="K19" s="155">
        <v>1</v>
      </c>
      <c r="L19" s="146"/>
      <c r="M19" s="130"/>
      <c r="N19" s="130"/>
      <c r="O19" s="50" t="s">
        <v>76</v>
      </c>
      <c r="P19" s="35">
        <v>0</v>
      </c>
      <c r="Q19" s="35">
        <v>2</v>
      </c>
      <c r="R19" s="35">
        <v>0</v>
      </c>
      <c r="S19" s="66">
        <f t="shared" si="0"/>
        <v>0</v>
      </c>
      <c r="T19" s="130"/>
      <c r="U19" s="130"/>
      <c r="V19" s="108"/>
      <c r="W19" s="108"/>
      <c r="X19" s="112"/>
      <c r="Y19" s="62" t="s">
        <v>112</v>
      </c>
      <c r="Z19" s="62" t="s">
        <v>114</v>
      </c>
      <c r="AA19" s="77" t="s">
        <v>128</v>
      </c>
      <c r="AB19" s="38" t="s">
        <v>72</v>
      </c>
      <c r="AC19" s="32"/>
    </row>
    <row r="20" spans="1:29" s="1" customFormat="1" ht="350.25" customHeight="1">
      <c r="A20" s="147"/>
      <c r="B20" s="173"/>
      <c r="C20" s="130"/>
      <c r="D20" s="130"/>
      <c r="E20" s="154"/>
      <c r="F20" s="154"/>
      <c r="G20" s="130"/>
      <c r="H20" s="130"/>
      <c r="I20" s="130"/>
      <c r="J20" s="130"/>
      <c r="K20" s="155"/>
      <c r="L20" s="146"/>
      <c r="M20" s="130"/>
      <c r="N20" s="130"/>
      <c r="O20" s="50" t="s">
        <v>81</v>
      </c>
      <c r="P20" s="37">
        <v>0.9</v>
      </c>
      <c r="Q20" s="37">
        <v>1</v>
      </c>
      <c r="R20" s="37">
        <v>0.9</v>
      </c>
      <c r="S20" s="66">
        <v>0.8</v>
      </c>
      <c r="T20" s="130"/>
      <c r="U20" s="130"/>
      <c r="V20" s="108"/>
      <c r="W20" s="108"/>
      <c r="X20" s="112"/>
      <c r="Y20" s="70" t="s">
        <v>120</v>
      </c>
      <c r="Z20" s="70" t="s">
        <v>121</v>
      </c>
      <c r="AA20" s="76" t="s">
        <v>127</v>
      </c>
      <c r="AB20" s="38" t="s">
        <v>117</v>
      </c>
      <c r="AC20" s="32"/>
    </row>
    <row r="21" spans="1:29" s="1" customFormat="1" ht="75.75" customHeight="1">
      <c r="A21" s="52" t="s">
        <v>39</v>
      </c>
      <c r="B21" s="39" t="s">
        <v>40</v>
      </c>
      <c r="C21" s="35">
        <v>11</v>
      </c>
      <c r="D21" s="30" t="s">
        <v>56</v>
      </c>
      <c r="E21" s="37">
        <v>0.5</v>
      </c>
      <c r="F21" s="37">
        <v>1</v>
      </c>
      <c r="G21" s="36" t="s">
        <v>57</v>
      </c>
      <c r="H21" s="36" t="s">
        <v>58</v>
      </c>
      <c r="I21" s="36" t="s">
        <v>59</v>
      </c>
      <c r="J21" s="35">
        <v>2</v>
      </c>
      <c r="K21" s="38">
        <v>4</v>
      </c>
      <c r="L21" s="146">
        <v>2020630010059</v>
      </c>
      <c r="M21" s="130" t="s">
        <v>62</v>
      </c>
      <c r="N21" s="130" t="s">
        <v>64</v>
      </c>
      <c r="O21" s="50" t="s">
        <v>88</v>
      </c>
      <c r="P21" s="35">
        <v>1</v>
      </c>
      <c r="Q21" s="35">
        <v>1</v>
      </c>
      <c r="R21" s="35">
        <v>1</v>
      </c>
      <c r="S21" s="66">
        <f t="shared" si="0"/>
        <v>1</v>
      </c>
      <c r="T21" s="130"/>
      <c r="U21" s="130" t="s">
        <v>75</v>
      </c>
      <c r="V21" s="108">
        <v>38048000</v>
      </c>
      <c r="W21" s="108">
        <v>20507999</v>
      </c>
      <c r="X21" s="112">
        <f>W21/V21</f>
        <v>0.5390033378889824</v>
      </c>
      <c r="Y21" s="62" t="s">
        <v>115</v>
      </c>
      <c r="Z21" s="62" t="s">
        <v>116</v>
      </c>
      <c r="AA21" s="77" t="s">
        <v>122</v>
      </c>
      <c r="AB21" s="38" t="s">
        <v>71</v>
      </c>
      <c r="AC21" s="32"/>
    </row>
    <row r="22" spans="1:29" s="1" customFormat="1" ht="75" customHeight="1" thickBot="1">
      <c r="A22" s="53" t="s">
        <v>39</v>
      </c>
      <c r="B22" s="42" t="s">
        <v>40</v>
      </c>
      <c r="C22" s="41">
        <v>11</v>
      </c>
      <c r="D22" s="46" t="s">
        <v>56</v>
      </c>
      <c r="E22" s="47">
        <v>0.5</v>
      </c>
      <c r="F22" s="47">
        <v>1</v>
      </c>
      <c r="G22" s="48" t="s">
        <v>57</v>
      </c>
      <c r="H22" s="48" t="s">
        <v>60</v>
      </c>
      <c r="I22" s="48" t="s">
        <v>61</v>
      </c>
      <c r="J22" s="41">
        <v>0</v>
      </c>
      <c r="K22" s="44">
        <v>1</v>
      </c>
      <c r="L22" s="160"/>
      <c r="M22" s="156"/>
      <c r="N22" s="156"/>
      <c r="O22" s="51" t="s">
        <v>68</v>
      </c>
      <c r="P22" s="41">
        <v>0</v>
      </c>
      <c r="Q22" s="41">
        <v>1</v>
      </c>
      <c r="R22" s="41">
        <v>0.9</v>
      </c>
      <c r="S22" s="69">
        <f t="shared" si="0"/>
        <v>0.9</v>
      </c>
      <c r="T22" s="156"/>
      <c r="U22" s="156"/>
      <c r="V22" s="109"/>
      <c r="W22" s="109"/>
      <c r="X22" s="113"/>
      <c r="Y22" s="63" t="s">
        <v>115</v>
      </c>
      <c r="Z22" s="63" t="s">
        <v>116</v>
      </c>
      <c r="AA22" s="78" t="s">
        <v>123</v>
      </c>
      <c r="AB22" s="44" t="s">
        <v>71</v>
      </c>
      <c r="AC22" s="32"/>
    </row>
    <row r="23" spans="1:28" ht="15" customHeight="1">
      <c r="A23" s="166" t="s">
        <v>11</v>
      </c>
      <c r="B23" s="167"/>
      <c r="C23" s="167"/>
      <c r="D23" s="167"/>
      <c r="E23" s="167"/>
      <c r="F23" s="167"/>
      <c r="G23" s="167"/>
      <c r="H23" s="167"/>
      <c r="I23" s="167"/>
      <c r="J23" s="167"/>
      <c r="K23" s="167"/>
      <c r="L23" s="167"/>
      <c r="M23" s="167"/>
      <c r="N23" s="167"/>
      <c r="O23" s="167"/>
      <c r="P23" s="167"/>
      <c r="Q23" s="167"/>
      <c r="R23" s="167"/>
      <c r="S23" s="167"/>
      <c r="T23" s="167"/>
      <c r="U23" s="167"/>
      <c r="V23" s="161">
        <f>V12+V13+V21</f>
        <v>230200600</v>
      </c>
      <c r="W23" s="161">
        <f>SUM(W12:W22)</f>
        <v>36523320</v>
      </c>
      <c r="X23" s="175">
        <f>W23/V23</f>
        <v>0.1586586655291081</v>
      </c>
      <c r="Y23" s="99"/>
      <c r="Z23" s="94"/>
      <c r="AA23" s="95"/>
      <c r="AB23" s="25"/>
    </row>
    <row r="24" spans="1:28" ht="13.5" thickBot="1">
      <c r="A24" s="168"/>
      <c r="B24" s="169"/>
      <c r="C24" s="169"/>
      <c r="D24" s="169"/>
      <c r="E24" s="169"/>
      <c r="F24" s="169"/>
      <c r="G24" s="169"/>
      <c r="H24" s="169"/>
      <c r="I24" s="169"/>
      <c r="J24" s="169"/>
      <c r="K24" s="169"/>
      <c r="L24" s="169"/>
      <c r="M24" s="169"/>
      <c r="N24" s="169"/>
      <c r="O24" s="169"/>
      <c r="P24" s="169"/>
      <c r="Q24" s="169"/>
      <c r="R24" s="169"/>
      <c r="S24" s="169"/>
      <c r="T24" s="169"/>
      <c r="U24" s="169"/>
      <c r="V24" s="162"/>
      <c r="W24" s="162"/>
      <c r="X24" s="176"/>
      <c r="Y24" s="96"/>
      <c r="Z24" s="97"/>
      <c r="AA24" s="98"/>
      <c r="AB24" s="16"/>
    </row>
    <row r="25" spans="1:28" ht="12">
      <c r="A25" s="54"/>
      <c r="B25" s="8"/>
      <c r="C25" s="10"/>
      <c r="D25" s="8"/>
      <c r="E25" s="10"/>
      <c r="F25" s="8"/>
      <c r="G25" s="10"/>
      <c r="H25" s="8"/>
      <c r="I25" s="10"/>
      <c r="J25" s="10"/>
      <c r="K25" s="8"/>
      <c r="L25" s="10"/>
      <c r="M25" s="8"/>
      <c r="N25" s="5"/>
      <c r="O25" s="5"/>
      <c r="P25" s="5"/>
      <c r="Q25" s="5"/>
      <c r="R25" s="5"/>
      <c r="S25" s="89"/>
      <c r="T25" s="5"/>
      <c r="U25" s="5"/>
      <c r="V25" s="17"/>
      <c r="W25" s="17"/>
      <c r="X25" s="17"/>
      <c r="Y25" s="17"/>
      <c r="Z25" s="17"/>
      <c r="AA25" s="79"/>
      <c r="AB25" s="12"/>
    </row>
    <row r="26" spans="1:28" ht="42.75" customHeight="1">
      <c r="A26" s="54"/>
      <c r="B26" s="8"/>
      <c r="C26" s="11"/>
      <c r="D26" s="8"/>
      <c r="E26" s="10"/>
      <c r="F26" s="8"/>
      <c r="G26" s="5"/>
      <c r="H26" s="5"/>
      <c r="I26" s="5"/>
      <c r="J26" s="174" t="s">
        <v>10</v>
      </c>
      <c r="K26" s="174"/>
      <c r="L26" s="174"/>
      <c r="M26" s="174"/>
      <c r="N26" s="11"/>
      <c r="O26" s="174" t="s">
        <v>9</v>
      </c>
      <c r="P26" s="174"/>
      <c r="Q26" s="174"/>
      <c r="R26" s="60"/>
      <c r="S26" s="90"/>
      <c r="T26" s="171"/>
      <c r="U26" s="171"/>
      <c r="V26" s="171"/>
      <c r="W26" s="171"/>
      <c r="X26" s="171"/>
      <c r="Y26" s="171"/>
      <c r="Z26" s="171"/>
      <c r="AA26" s="171"/>
      <c r="AB26" s="172"/>
    </row>
    <row r="27" spans="1:28" ht="13.5">
      <c r="A27" s="54"/>
      <c r="B27" s="8"/>
      <c r="C27" s="11"/>
      <c r="D27" s="8"/>
      <c r="E27" s="10"/>
      <c r="F27" s="8"/>
      <c r="G27" s="5"/>
      <c r="H27" s="5"/>
      <c r="I27" s="5"/>
      <c r="J27" s="10"/>
      <c r="K27" s="8"/>
      <c r="L27" s="10"/>
      <c r="M27" s="8"/>
      <c r="N27" s="8"/>
      <c r="O27" s="11"/>
      <c r="P27" s="10"/>
      <c r="Q27" s="5"/>
      <c r="R27" s="89">
        <f>(S13+S14+S15+S16+S17+S18+S19+S20)/8</f>
        <v>0.85</v>
      </c>
      <c r="S27" s="89">
        <f>(S21+S22)/2</f>
        <v>0.95</v>
      </c>
      <c r="T27" s="5"/>
      <c r="U27" s="55"/>
      <c r="V27" s="56"/>
      <c r="W27" s="56"/>
      <c r="X27" s="56"/>
      <c r="Y27" s="56"/>
      <c r="Z27" s="56"/>
      <c r="AA27" s="80"/>
      <c r="AB27" s="12"/>
    </row>
    <row r="28" spans="1:28" ht="13.5" hidden="1">
      <c r="A28" s="54"/>
      <c r="B28" s="8"/>
      <c r="C28" s="11"/>
      <c r="D28" s="8"/>
      <c r="E28" s="10"/>
      <c r="F28" s="8"/>
      <c r="G28" s="5"/>
      <c r="H28" s="5"/>
      <c r="I28" s="5"/>
      <c r="J28" s="10"/>
      <c r="K28" s="8"/>
      <c r="L28" s="10"/>
      <c r="M28" s="8"/>
      <c r="N28" s="8"/>
      <c r="O28" s="11"/>
      <c r="P28" s="10"/>
      <c r="Q28" s="10"/>
      <c r="R28" s="10"/>
      <c r="S28" s="91"/>
      <c r="T28" s="10"/>
      <c r="U28" s="10"/>
      <c r="V28" s="17"/>
      <c r="W28" s="17"/>
      <c r="X28" s="17"/>
      <c r="Y28" s="17"/>
      <c r="Z28" s="17"/>
      <c r="AA28" s="79"/>
      <c r="AB28" s="13"/>
    </row>
    <row r="29" spans="1:28" ht="12" hidden="1">
      <c r="A29" s="54"/>
      <c r="B29" s="8"/>
      <c r="C29" s="10"/>
      <c r="D29" s="8"/>
      <c r="E29" s="10"/>
      <c r="F29" s="8"/>
      <c r="G29" s="5"/>
      <c r="H29" s="5"/>
      <c r="I29" s="5"/>
      <c r="J29" s="10"/>
      <c r="K29" s="8"/>
      <c r="L29" s="10"/>
      <c r="M29" s="8"/>
      <c r="N29" s="8"/>
      <c r="O29" s="10"/>
      <c r="P29" s="10"/>
      <c r="Q29" s="10"/>
      <c r="R29" s="10"/>
      <c r="S29" s="91"/>
      <c r="T29" s="10"/>
      <c r="U29" s="10"/>
      <c r="V29" s="17"/>
      <c r="W29" s="17"/>
      <c r="X29" s="17"/>
      <c r="Y29" s="17"/>
      <c r="Z29" s="17"/>
      <c r="AA29" s="79"/>
      <c r="AB29" s="13"/>
    </row>
    <row r="30" spans="1:28" ht="14.25" customHeight="1" thickBot="1">
      <c r="A30" s="54"/>
      <c r="B30" s="8"/>
      <c r="C30" s="11"/>
      <c r="D30" s="8"/>
      <c r="E30" s="10"/>
      <c r="F30" s="8"/>
      <c r="G30" s="5"/>
      <c r="H30" s="5"/>
      <c r="I30" s="5"/>
      <c r="J30" s="24"/>
      <c r="K30" s="24"/>
      <c r="L30" s="15"/>
      <c r="M30" s="8"/>
      <c r="N30" s="8"/>
      <c r="O30" s="24"/>
      <c r="P30" s="24"/>
      <c r="Q30" s="10"/>
      <c r="R30" s="10"/>
      <c r="S30" s="91"/>
      <c r="T30" s="10"/>
      <c r="U30" s="10"/>
      <c r="V30" s="57"/>
      <c r="W30" s="57"/>
      <c r="X30" s="57"/>
      <c r="Y30" s="57"/>
      <c r="Z30" s="57"/>
      <c r="AA30" s="81"/>
      <c r="AB30" s="13"/>
    </row>
    <row r="31" spans="1:28" ht="25.5" customHeight="1">
      <c r="A31" s="54"/>
      <c r="B31" s="8"/>
      <c r="C31" s="14"/>
      <c r="D31" s="8"/>
      <c r="E31" s="10"/>
      <c r="F31" s="8"/>
      <c r="G31" s="5"/>
      <c r="H31" s="5"/>
      <c r="I31" s="5"/>
      <c r="J31" s="34" t="s">
        <v>78</v>
      </c>
      <c r="K31" s="34"/>
      <c r="L31" s="34"/>
      <c r="M31" s="20"/>
      <c r="N31" s="20"/>
      <c r="O31" s="170" t="s">
        <v>79</v>
      </c>
      <c r="P31" s="170"/>
      <c r="Q31" s="170"/>
      <c r="R31" s="61"/>
      <c r="S31" s="92"/>
      <c r="T31" s="10"/>
      <c r="U31" s="10"/>
      <c r="V31" s="56"/>
      <c r="W31" s="56"/>
      <c r="X31" s="56"/>
      <c r="Y31" s="56"/>
      <c r="Z31" s="56"/>
      <c r="AA31" s="80"/>
      <c r="AB31" s="13"/>
    </row>
    <row r="32" spans="1:28" ht="13.5">
      <c r="A32" s="54"/>
      <c r="B32" s="8"/>
      <c r="C32" s="14"/>
      <c r="D32" s="8"/>
      <c r="E32" s="10"/>
      <c r="F32" s="8"/>
      <c r="G32" s="5"/>
      <c r="H32" s="5"/>
      <c r="I32" s="5"/>
      <c r="J32" s="29" t="s">
        <v>77</v>
      </c>
      <c r="K32" s="8"/>
      <c r="L32" s="19"/>
      <c r="M32" s="20"/>
      <c r="N32" s="20"/>
      <c r="O32" s="10" t="s">
        <v>80</v>
      </c>
      <c r="P32" s="8"/>
      <c r="Q32" s="10"/>
      <c r="R32" s="10"/>
      <c r="S32" s="91"/>
      <c r="T32" s="10"/>
      <c r="U32" s="10"/>
      <c r="V32" s="17"/>
      <c r="W32" s="17"/>
      <c r="X32" s="17"/>
      <c r="Y32" s="17"/>
      <c r="Z32" s="17"/>
      <c r="AA32" s="79"/>
      <c r="AB32" s="13"/>
    </row>
    <row r="33" spans="1:28" ht="13.5">
      <c r="A33" s="54"/>
      <c r="B33" s="8"/>
      <c r="C33" s="10"/>
      <c r="D33" s="8"/>
      <c r="E33" s="10"/>
      <c r="F33" s="8"/>
      <c r="G33" s="10"/>
      <c r="H33" s="8"/>
      <c r="I33" s="10"/>
      <c r="J33" s="10"/>
      <c r="K33" s="8"/>
      <c r="L33" s="11"/>
      <c r="M33" s="8"/>
      <c r="N33" s="10"/>
      <c r="O33" s="29"/>
      <c r="P33" s="10"/>
      <c r="Q33" s="10"/>
      <c r="R33" s="10"/>
      <c r="S33" s="91"/>
      <c r="T33" s="10"/>
      <c r="U33" s="10"/>
      <c r="V33" s="58"/>
      <c r="W33" s="58"/>
      <c r="X33" s="58"/>
      <c r="Y33" s="58"/>
      <c r="Z33" s="58"/>
      <c r="AA33" s="82"/>
      <c r="AB33" s="13"/>
    </row>
    <row r="34" spans="1:29" ht="13.5">
      <c r="A34" s="54"/>
      <c r="B34" s="8"/>
      <c r="C34" s="10"/>
      <c r="D34" s="8"/>
      <c r="E34" s="10"/>
      <c r="F34" s="8"/>
      <c r="G34" s="10"/>
      <c r="H34" s="8"/>
      <c r="I34" s="10"/>
      <c r="J34" s="10"/>
      <c r="K34" s="8"/>
      <c r="L34" s="11"/>
      <c r="M34" s="8"/>
      <c r="N34" s="10"/>
      <c r="O34" s="10"/>
      <c r="P34" s="10"/>
      <c r="Q34" s="10"/>
      <c r="R34" s="10"/>
      <c r="S34" s="91"/>
      <c r="T34" s="10"/>
      <c r="U34" s="10"/>
      <c r="V34" s="17"/>
      <c r="W34" s="17"/>
      <c r="X34" s="17"/>
      <c r="Y34" s="17"/>
      <c r="Z34" s="17"/>
      <c r="AA34" s="79"/>
      <c r="AB34" s="13"/>
      <c r="AC34" s="2"/>
    </row>
    <row r="35" spans="1:29" ht="31.5" customHeight="1" thickBot="1">
      <c r="A35" s="163" t="s">
        <v>12</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5"/>
      <c r="AC35" s="2"/>
    </row>
  </sheetData>
  <sheetProtection/>
  <protectedRanges>
    <protectedRange sqref="T12:T22" name="Rango2"/>
    <protectedRange sqref="L12:L22" name="Rango1"/>
  </protectedRanges>
  <mergeCells count="80">
    <mergeCell ref="A35:AB35"/>
    <mergeCell ref="A23:U24"/>
    <mergeCell ref="O31:Q31"/>
    <mergeCell ref="V23:V24"/>
    <mergeCell ref="T26:AB26"/>
    <mergeCell ref="B19:B20"/>
    <mergeCell ref="O26:Q26"/>
    <mergeCell ref="J26:M26"/>
    <mergeCell ref="F19:F20"/>
    <mergeCell ref="I9:K9"/>
    <mergeCell ref="N13:N20"/>
    <mergeCell ref="J10:J11"/>
    <mergeCell ref="L21:L22"/>
    <mergeCell ref="N21:N22"/>
    <mergeCell ref="X23:X24"/>
    <mergeCell ref="W23:W24"/>
    <mergeCell ref="M10:M11"/>
    <mergeCell ref="N10:N11"/>
    <mergeCell ref="O10:O11"/>
    <mergeCell ref="L8:N8"/>
    <mergeCell ref="J19:J20"/>
    <mergeCell ref="K19:K20"/>
    <mergeCell ref="U13:U20"/>
    <mergeCell ref="V13:V20"/>
    <mergeCell ref="U21:U22"/>
    <mergeCell ref="T13:T20"/>
    <mergeCell ref="T21:T22"/>
    <mergeCell ref="V21:V22"/>
    <mergeCell ref="M21:M22"/>
    <mergeCell ref="A8:K8"/>
    <mergeCell ref="M13:M20"/>
    <mergeCell ref="L13:L20"/>
    <mergeCell ref="A19:A20"/>
    <mergeCell ref="G19:G20"/>
    <mergeCell ref="A1:B4"/>
    <mergeCell ref="L6:AB6"/>
    <mergeCell ref="C19:C20"/>
    <mergeCell ref="D19:D20"/>
    <mergeCell ref="E19:E20"/>
    <mergeCell ref="A7:G7"/>
    <mergeCell ref="O8:Q8"/>
    <mergeCell ref="D9:F9"/>
    <mergeCell ref="I19:I20"/>
    <mergeCell ref="H19:H20"/>
    <mergeCell ref="C1:AA1"/>
    <mergeCell ref="C3:AA3"/>
    <mergeCell ref="C4:AA4"/>
    <mergeCell ref="A5:G5"/>
    <mergeCell ref="H5:M5"/>
    <mergeCell ref="N5:AB5"/>
    <mergeCell ref="A6:J6"/>
    <mergeCell ref="R8:S8"/>
    <mergeCell ref="T8:X8"/>
    <mergeCell ref="Y8:Z8"/>
    <mergeCell ref="A9:A11"/>
    <mergeCell ref="B9:B11"/>
    <mergeCell ref="C9:C11"/>
    <mergeCell ref="G9:G11"/>
    <mergeCell ref="H9:H11"/>
    <mergeCell ref="D10:D11"/>
    <mergeCell ref="E10:E11"/>
    <mergeCell ref="F10:F11"/>
    <mergeCell ref="I10:I11"/>
    <mergeCell ref="K10:K11"/>
    <mergeCell ref="L10:L11"/>
    <mergeCell ref="P10:P11"/>
    <mergeCell ref="Q10:Q11"/>
    <mergeCell ref="R10:R11"/>
    <mergeCell ref="T10:T11"/>
    <mergeCell ref="U10:U11"/>
    <mergeCell ref="V10:V11"/>
    <mergeCell ref="W10:W11"/>
    <mergeCell ref="W21:W22"/>
    <mergeCell ref="Y10:Y11"/>
    <mergeCell ref="Z10:Z11"/>
    <mergeCell ref="AA10:AA11"/>
    <mergeCell ref="AB10:AB11"/>
    <mergeCell ref="W13:W20"/>
    <mergeCell ref="X13:X20"/>
    <mergeCell ref="X21:X22"/>
  </mergeCells>
  <conditionalFormatting sqref="S12:S22">
    <cfRule type="colorScale" priority="5" dxfId="0">
      <colorScale>
        <cfvo type="percent" val="0"/>
        <cfvo type="percent" val="50"/>
        <cfvo type="percent" val="100"/>
        <color rgb="FFFF0000"/>
        <color rgb="FFFFFF00"/>
        <color rgb="FF92D050"/>
      </colorScale>
    </cfRule>
    <cfRule type="colorScale" priority="2" dxfId="0">
      <colorScale>
        <cfvo type="percent" val="0"/>
        <cfvo type="percent" val="50"/>
        <cfvo type="percent" val="100"/>
        <color rgb="FFFF0000"/>
        <color rgb="FFFFFF00"/>
        <color rgb="FF92D050"/>
      </colorScale>
    </cfRule>
  </conditionalFormatting>
  <conditionalFormatting sqref="X12:X13 X21">
    <cfRule type="colorScale" priority="3" dxfId="0">
      <colorScale>
        <cfvo type="percent" val="0"/>
        <cfvo type="percent" val="50"/>
        <cfvo type="percent" val="100"/>
        <color rgb="FFFF0000"/>
        <color rgb="FFFFFF00"/>
        <color rgb="FF92D050"/>
      </colorScale>
    </cfRule>
  </conditionalFormatting>
  <conditionalFormatting sqref="X12:X22">
    <cfRule type="colorScale" priority="1" dxfId="0">
      <colorScale>
        <cfvo type="percent" val="0"/>
        <cfvo type="percent" val="50"/>
        <cfvo type="percent" val="100"/>
        <color rgb="FFFF0000"/>
        <color rgb="FFFFFF00"/>
        <color rgb="FF92D050"/>
      </colorScale>
    </cfRule>
  </conditionalFormatting>
  <printOptions horizontalCentered="1"/>
  <pageMargins left="0.3937007874015748" right="0.6299212598425197" top="0.3937007874015748" bottom="0.3937007874015748" header="0.2755905511811024" footer="0.31496062992125984"/>
  <pageSetup fitToHeight="20" horizontalDpi="600" verticalDpi="600" orientation="landscape" paperSize="5" scale="2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Clemencia</cp:lastModifiedBy>
  <cp:lastPrinted>2021-01-30T16:24:48Z</cp:lastPrinted>
  <dcterms:created xsi:type="dcterms:W3CDTF">2012-06-01T17:13:38Z</dcterms:created>
  <dcterms:modified xsi:type="dcterms:W3CDTF">2021-02-14T20:12:44Z</dcterms:modified>
  <cp:category/>
  <cp:version/>
  <cp:contentType/>
  <cp:contentStatus/>
</cp:coreProperties>
</file>