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tabRatio="493" activeTab="0"/>
  </bookViews>
  <sheets>
    <sheet name="PLAN DE ACCION" sheetId="1" r:id="rId1"/>
  </sheets>
  <definedNames>
    <definedName name="_xlnm._FilterDatabase" localSheetId="0" hidden="1">'PLAN DE ACCION'!$M$10:$M$103</definedName>
    <definedName name="_xlfn.AGGREGATE" hidden="1">#NAME?</definedName>
    <definedName name="_xlnm.Print_Area" localSheetId="0">'PLAN DE ACCION'!$A$1:$AB$116</definedName>
    <definedName name="_xlnm.Print_Titles" localSheetId="0">'PLAN DE ACCION'!$1:$10</definedName>
  </definedNames>
  <calcPr fullCalcOnLoad="1"/>
</workbook>
</file>

<file path=xl/sharedStrings.xml><?xml version="1.0" encoding="utf-8"?>
<sst xmlns="http://schemas.openxmlformats.org/spreadsheetml/2006/main" count="839" uniqueCount="423">
  <si>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</si>
  <si>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</si>
  <si>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</si>
  <si>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</si>
  <si>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</si>
  <si>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</si>
  <si>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</si>
  <si>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</si>
  <si>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</si>
  <si>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</si>
  <si>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</si>
  <si>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</si>
  <si>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</si>
  <si>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</si>
  <si>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</si>
  <si>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</si>
  <si>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</si>
  <si>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</si>
  <si>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</si>
  <si>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</si>
  <si>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</si>
  <si>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</si>
  <si>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</si>
  <si>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</si>
  <si>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</si>
  <si>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</si>
  <si>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</si>
  <si>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</si>
  <si>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</si>
  <si>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</si>
  <si>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</si>
  <si>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</si>
  <si>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</si>
  <si>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Salud y protección social</t>
  </si>
  <si>
    <t>5, 8, 10, 11, 16</t>
  </si>
  <si>
    <t>Prestación de servicios de salud</t>
  </si>
  <si>
    <t>Servicio de asistencia técnica institucional</t>
  </si>
  <si>
    <t>Sin LB</t>
  </si>
  <si>
    <t>percepción de acceso a los servicios de salud</t>
  </si>
  <si>
    <t xml:space="preserve">Servicio de atención en salud a la población dentro del Sistem  General de Seguridad Social en Salud </t>
  </si>
  <si>
    <t>1, 5, 10</t>
  </si>
  <si>
    <t>1, 3, 5, 10, 11, 17</t>
  </si>
  <si>
    <t>Servicio de liquidación mensual de afiliados al Régimen Subsidiado durante la vigencia</t>
  </si>
  <si>
    <t xml:space="preserve">Cruces de la base de datos atención focalizada en el cuatrienio. </t>
  </si>
  <si>
    <t>Inclusión social</t>
  </si>
  <si>
    <t>1, 3, 5, 10, 11, 16, 17</t>
  </si>
  <si>
    <t>índice de pobreza multidimensional (IPM)</t>
  </si>
  <si>
    <t>Inclusión social y productiva para la población en situación de vulnerabilidad</t>
  </si>
  <si>
    <t>Servicio de gestión de oferta social para la población vulnerable</t>
  </si>
  <si>
    <t>S.D.</t>
  </si>
  <si>
    <t>Salud publica y prestación de servicios de salud</t>
  </si>
  <si>
    <t xml:space="preserve">Servicio de asistencia técnica comunitaria diferentes instancias en salud
</t>
  </si>
  <si>
    <t xml:space="preserve">Numero de organizaciones  apoyadas técnicamente </t>
  </si>
  <si>
    <t>Salud Pública</t>
  </si>
  <si>
    <t>Servicios de promoción de la salud  y prevención de riesgos asociados a condiciones no transmisibles</t>
  </si>
  <si>
    <t>No. de Personas  educadas en estilos de vida saludable para la prevención de enfermedades crónicas no transmisibles</t>
  </si>
  <si>
    <t>Servicio de apoyo financiero para el fortalecimiento del talento humano en salud</t>
  </si>
  <si>
    <t>Compromisos intersectoriales que actúan sobre las inequidades en salud y determinantes sociales con articulación en el plan territorial  de Salud</t>
  </si>
  <si>
    <t xml:space="preserve">Servicio de gestión del riesgo en temas de salud sexual y reproductiva </t>
  </si>
  <si>
    <t>Población cubierta con acciones de Promoción de la salud sexual y reproductiva en todos los cursos de vida con diferentes estrategias</t>
  </si>
  <si>
    <t xml:space="preserve">Documentos de planeación en promoción y prevención de  Salud pública elaborados </t>
  </si>
  <si>
    <t>No. de Estrategia educativas para la promoción de la salud y la prevención de riesgos elaborados, socializados y en ejecución</t>
  </si>
  <si>
    <t xml:space="preserve">Documentos de Planeación en talento  humano en salud pública y prestación de Servicio elaborados </t>
  </si>
  <si>
    <t>Documento Construcción  del Plan de desarrollo de capacidades funcionales y técnicas para cumplimiento de competencias en salud pública elaborado y socializado</t>
  </si>
  <si>
    <t>Servicio de promoción social para poblaciones vulnerables</t>
  </si>
  <si>
    <t>Población vulnerable cubierta con acciones específicas según su enfoque diferencial y entorno</t>
  </si>
  <si>
    <t xml:space="preserve">Contrataciones de actividades colectivas para la población </t>
  </si>
  <si>
    <t>No. de Contratos perfeccionados para le red de salud pública del municipio de Armenia</t>
  </si>
  <si>
    <t xml:space="preserve">Simulacros realizados sobre emergencia de salud pública </t>
  </si>
  <si>
    <t>Número de animales esterilizados en el cuatrienio</t>
  </si>
  <si>
    <t xml:space="preserve">Número de animales esterilizados </t>
  </si>
  <si>
    <t xml:space="preserve">Salud y Protección Social </t>
  </si>
  <si>
    <t>Documentos de lineamientos técnicos</t>
  </si>
  <si>
    <t xml:space="preserve">Documentos de planeación en epidemiología y demografía  elaborados 
</t>
  </si>
  <si>
    <t xml:space="preserve">No. de documentos para la gestión de la información epidemiológica y demográfica </t>
  </si>
  <si>
    <t>Servicio de gestión del riesgo en temas de consumo de sustancias psicoactivas</t>
  </si>
  <si>
    <t>Población cubierta con acciones de prevención y mitigación en relación al consumo de sustancias psicoactivas</t>
  </si>
  <si>
    <t>Servicio de gestión del riesgo en temas de trastornos mentales</t>
  </si>
  <si>
    <t xml:space="preserve">No. de personas cubiertas con acciones de promoción de la salud mental </t>
  </si>
  <si>
    <t>Servicio de gestión del riesgo para abordar situaciones de salud relacionadas con condiciones ambientales</t>
  </si>
  <si>
    <t>No. de personas cubiertas con educaciones para la prevención de riesgos a la salud por factores ambientales: agua, aire, residuos y accidentes de tránsito</t>
  </si>
  <si>
    <t>Servicio de gestión del riesgo para abordar situaciones prevalentes de origen laboral</t>
  </si>
  <si>
    <t>No. de Trabajadores sensibilizados en ambientes y conductas sanas en el entorno laboral</t>
  </si>
  <si>
    <t xml:space="preserve">Servicio de gestión del riesgo para enfermedades inmunoprevenibles </t>
  </si>
  <si>
    <t>No. de Informes de gestión realizados en acciones de promoción y prevención de enfermedades transmisibles</t>
  </si>
  <si>
    <t>Inspección, vigilancia y control</t>
  </si>
  <si>
    <t>Servicio de inspección, vigilancia y control: Prestación del Servicio de control prenatal conforme a parámetros de calidad de ruta integral de atención y guía de práctica clínica</t>
  </si>
  <si>
    <t>% de servicios de control prenatal en instituciones que cumplen parámetros de calidad de ruta integral de atención y guía de práctica clínica</t>
  </si>
  <si>
    <t>Servicio de inspección, vigilancia y control: EAPB cumpliendo con acciones de Promoción y prevención.</t>
  </si>
  <si>
    <t xml:space="preserve">No. de Informes para verificación del cumplimiento de las acciones de promoción y prevención en las EAPB </t>
  </si>
  <si>
    <t>Servicio de asistencia técnica a EAPB e IPS para la implementación de las rutas de atención</t>
  </si>
  <si>
    <t>No. de informes de asistencia técnica a EAPB e IPS para la implementación de las rutas de atención.</t>
  </si>
  <si>
    <t>Servicio de inspección, vigilancia y control,  a establecimientos</t>
  </si>
  <si>
    <t>No. de establecimientos que cumplen la norma sanitaria</t>
  </si>
  <si>
    <t>Servicio de promoción, prevención, vigilancia y control de vectores y zoonosis</t>
  </si>
  <si>
    <t>Estrategias de gestión del riesgo para la prevención de enfermedades zoonóticas</t>
  </si>
  <si>
    <t>Servicio de promoción, prevención, vigilancia y control de vectores y zoonosis: Barrios con bajo riesgo para enfermedades transmitidas por vectores</t>
  </si>
  <si>
    <t>% de barrios intervenidos con EGI - ETV de aquellos priorizados por alto riesgo</t>
  </si>
  <si>
    <t xml:space="preserve">Documentos metodológicos: Estrategia de promoción e IVC de ambientes laborales para ser más saludables </t>
  </si>
  <si>
    <t xml:space="preserve">Elaboración y socialización documento Estrategia de promoción e IVC  de ambientes laborales para ser más saludables </t>
  </si>
  <si>
    <t>Servicio de información de vigilancia epidemiológica</t>
  </si>
  <si>
    <t xml:space="preserve">No. de Informes de Reporte de eventos al SIVIGILA </t>
  </si>
  <si>
    <t>Documentos de planeación en salud pública para atención de emergencias y desastres elaborados</t>
  </si>
  <si>
    <t>No. de Estrategias Territoriales de respuesta en salud ante emergencias en salud pública y de vigilancia portuaria elaborados, socializados y en ejecución</t>
  </si>
  <si>
    <t>INSTITUCIONAL Y GOBIERNO: "Servir y hacer las cosas bien"</t>
  </si>
  <si>
    <t>Gobierno territorial</t>
  </si>
  <si>
    <t xml:space="preserve">Fortalecimiento de la estructura organizacional para el debido funcionamiento de la secretaria de salud mediante la contratación de personal e insumos necesarios  </t>
  </si>
  <si>
    <t>Promoción de la Salud y Gestión del Riesgo para las Enfermedades Crónicas NO Transmisibles</t>
  </si>
  <si>
    <t>Promoción de la Salud y Gestión del Riesgo en la Salud Sexual y Reproductiva</t>
  </si>
  <si>
    <t>Preparación de Respuesta de Salud Pública ante las Emergencia y Desastres</t>
  </si>
  <si>
    <t xml:space="preserve">Promoción de la Salud en Entornos Laborales </t>
  </si>
  <si>
    <t>Promoción de la Seguridad Alimentaria  y gestión del riesgo por el consumo</t>
  </si>
  <si>
    <t>Intervenciones colectivas</t>
  </si>
  <si>
    <t xml:space="preserve">Más Cuidado a la salud </t>
  </si>
  <si>
    <t>Promoción de la Salud y Gestión del Riesgo para las Enfermedades Crónicas Transmisibles</t>
  </si>
  <si>
    <t>Promoción de la Salud y Gestión de Riesgos Ambientales por Agua, Aire, Residuos, Movilidad</t>
  </si>
  <si>
    <t>Promoción de la Salud y Gestión del Riesgo en la Salud Mental</t>
  </si>
  <si>
    <t>Promoción de la Salud y Gestión del Riesgo en Zoonosis</t>
  </si>
  <si>
    <t>Promoción de la Salud y Gestión del Riesgo en Vectores</t>
  </si>
  <si>
    <t>Gestión de la salud pública</t>
  </si>
  <si>
    <t>Oficina de Salud Pública</t>
  </si>
  <si>
    <t>Contribuir a la reducción de enfermedades transmisibles por vía aérea, de contacto e inmunoprevenibles, mediante acciones encaminadas al fortalecimiento de actividades de promoción, gestión del riesgo y acciones intersectoriales</t>
  </si>
  <si>
    <t>Ejecutar actividades de promoción de la salud y prevención de la enfermedad, dirigidas a impactar positivamente los determinantes sociales de la salud e incidir en los resultados en salud, a través de la ejecución de intervenciones colectivas o individuales de alta externalidad.</t>
  </si>
  <si>
    <t>a. Esterilización de caninos y felinos como control de población animal</t>
  </si>
  <si>
    <t>Gestionar de manera integral acciones para la promoción de la salud, prevención y control de las enfermedades zoonóticas</t>
  </si>
  <si>
    <t>Promover mecanismos para garantizar condiciones sociales, económicas, políticas y culturales que incidan en el
ejercicio pleno y autónomo de los derechos sexuales y reproductivos de las personas en el marco de los enfoques de género y
diferencial.</t>
  </si>
  <si>
    <t>Fortalecer el ente territorial abordando la problemática de salud pública sentida en nuestro municipio, adoptando estrategias en procura de modificar riesgos y disminuir la probabilidad de que la población enferme y muera.</t>
  </si>
  <si>
    <t>Mejorar la calidad y seguridad sanitaria de los alimentos en el municipio de Armenia fomentado hábitos alimentarios saludables y asegurando el consumo de alimentos inocuos y de buena calidad nutricional</t>
  </si>
  <si>
    <t>Atención Diferencial a Poblaciones Vulnerables</t>
  </si>
  <si>
    <t>Mejorar los indicadores de calidad, oportunidad y cobertura en el sistema integral de información en salud en el municipio de Armenia</t>
  </si>
  <si>
    <t>Contribuir con el mejoramiento de la situación de salud mental y la convivencia de la población municipal a  través del desarrollo de acciones de promoción y la gestión del riesgo en salud mental</t>
  </si>
  <si>
    <t>Contribuir al mejoramiento de la vida de la población de Armenia mediante la promoción de la salud ambiental y la prevención, vigilancia y control sanitario</t>
  </si>
  <si>
    <t>Contribuir en la disminución de las tasas generales de morbilidad y mortalidad en la población trabajadora</t>
  </si>
  <si>
    <t>Reducir la presencia de mosquitos transmisores de enfermedades por vectores</t>
  </si>
  <si>
    <t>Contribuir a incrementar la adopción de hábitos y estilos de vida saludables, evaluando los determinantes sociales en el curso de vida para prevenir la aparición de enfermedades y mitigar los factores de riesgo en salud de la población de Armenia</t>
  </si>
  <si>
    <t>a. Formulación del documento "Plan de desarrollo de capacidades funcionales y técnicas para el cumplimiento de competencias en salud pública"</t>
  </si>
  <si>
    <t>a. Elaboración del documento "Estrategia de gestión del riesgo e IVC  de ambientes laborales para ser más saludables"</t>
  </si>
  <si>
    <t>Vigilar y generar estrategias que impacten positivamente los índices de morbimortalidad en los grupos diferenciales de población en el municipio de Armenia, reconociendo sus características propias socioculturales</t>
  </si>
  <si>
    <t>Estrategia territorial de salud ante emergencia en salud pública</t>
  </si>
  <si>
    <t>Llevar a cabo acciones o intervenciones tendientes a la prevención y mitigación de los riesgos y las vulnerabilidades en el municipio de Armenia, buscando anticiparse a la configuración del riesgo futuro de emergencias y desastres.</t>
  </si>
  <si>
    <t>Estrategia de gestión del riesgo y promoción de la inocuidad para el consumo de los alimentos</t>
  </si>
  <si>
    <t>Implementación de estrategia del riesgo y promoción de la inocuidad para el consumo de alimentos en el cuatrienio</t>
  </si>
  <si>
    <t>No. de Documentos para la gestión del riesgo y levantamientos de líneas base de información en diferentes dimensiones de salud pública elaborados, socializados y en ejecución</t>
  </si>
  <si>
    <t>Fortalecimiento al comité de investigación epidemiológica comunitaria</t>
  </si>
  <si>
    <t>No. de Comités de Vigilancia Epidemiológica Comunitaria Comité de investigación epidemiológica comunitaria (Covecom) cubiertos con capacitación y realizando acciones comunitarias en salud</t>
  </si>
  <si>
    <t>Fortalecer la interacción institucional de salud con los grupos más vulnerables para una mayor participación en la construcción de óptimos niveles de salud.</t>
  </si>
  <si>
    <t>Numero de  jornadas de  educación realizadas/ Numero de jornadas de educación planeadas y dirigidas al talento humano en salud</t>
  </si>
  <si>
    <t>Porcentaje de incremento en los estándares de salud municipal</t>
  </si>
  <si>
    <t>Documentos de lineamientos técnicos para la  implementación de modelo de atención  (MAITE)</t>
  </si>
  <si>
    <t xml:space="preserve">Índice en el mejoramiento de la Inspección, vigilancia y control </t>
  </si>
  <si>
    <t>Incremento en el índice de Fortalecimiento Institucional Pa´ Todos</t>
  </si>
  <si>
    <t>No de casos recepcionados a través del SEM y  resueltos/No de casos  recepcionados</t>
  </si>
  <si>
    <t xml:space="preserve">Total Afiliados al SGSSS / población DANE  </t>
  </si>
  <si>
    <t xml:space="preserve">Servicio de auditoría y visitas inspectivas a  prestadores y   cumplimiento del SOGC y auditoria a EPSs según circular 001 del 2020 y demás normas que lo modifiquen. </t>
  </si>
  <si>
    <t xml:space="preserve">Numero de auditorias y visitas realizadas durante cada vigencia / Numero de Instituciones programadas durante la vigencia. </t>
  </si>
  <si>
    <t xml:space="preserve">Población afiliada al Régimen subsidiado/Población afiliada al Régimen subsidiado mas vinculada consultante asegurable </t>
  </si>
  <si>
    <t xml:space="preserve">a. Visitas de inspección a 1 prestador de salud primario y 1 prestador de salud complementarios para verificación a la ruta Materno Perinatal </t>
  </si>
  <si>
    <t>a. Elaboración de Informe trimestral a EAPB verificando el cumplimiento de las acciones de promoción y prevención</t>
  </si>
  <si>
    <t>a. Elaboración de informe trimestral de asistencia técnica a EAPB e IPS para la implementación de las rutas de atención</t>
  </si>
  <si>
    <t>a. Elaboración de informe trimestral de Eventos de Notificación Obligatoria (ENOS) Y  Vigilancia de Infección por Nuevo Virus COVID-19</t>
  </si>
  <si>
    <t xml:space="preserve"> Fortalecimiento Institucional de Apoyo a los Servicios de Salud</t>
  </si>
  <si>
    <t xml:space="preserve">Fortalecer la estructura organizacional para el debido funcionamiento de la secretaria de salud mediante la contratación de personal e insumos necesarios  </t>
  </si>
  <si>
    <t>Sistema de emergencias medicas (SEM)</t>
  </si>
  <si>
    <t>Articular la oficina municipal de gestión del  riesgo con las diferentes emergencias municipales</t>
  </si>
  <si>
    <t>Armenia asegurada en salud</t>
  </si>
  <si>
    <t>Promocionar la afiliacion al Sistema General de Seguridad Social en Salud de la Poblacion residente en el Municipio de Armenia.</t>
  </si>
  <si>
    <t>Total Afiliados al SGSSS del Regimen Subsidiado,  Contributivo y Regimenes de Excepcion  / Poblacion DANE  año en el  municipio de Armenia</t>
  </si>
  <si>
    <t>Calidad  en la prestación del servicio</t>
  </si>
  <si>
    <t>Que las EPS garanticen el acceso a los servicios de salud a la poblacion afiliada a travez de IPS que  cumplan  con los componentes  del Sistema Obligatorio de la Garantia de la Calidad.</t>
  </si>
  <si>
    <t>Entrega mensual de base de datos de poblacion PPNA a Redsalud Armenia ESE / 12 entregas en el año</t>
  </si>
  <si>
    <t>Subsidio a la demanda</t>
  </si>
  <si>
    <t>Participación social en Salud</t>
  </si>
  <si>
    <t>Garantizar  a la poblacion del Municipio de Armenia a traves de sus representantes el derecho a la particiapciion social en salud y conocimiento de los derechos y deberes en salud</t>
  </si>
  <si>
    <t xml:space="preserve">Mas Prestación de servicios de salud </t>
  </si>
  <si>
    <t>Garantizar  el acceso a los servicios de salud a la poblacion pobre y vulnerable del municpio de Armenia mediante la afiliacion  a una EPS del  Regimen Subsidiado</t>
  </si>
  <si>
    <t>Lograr el acceso a los servicios de urgencias y  bajo nivel de complejidad de  la población  Prioritaria (discapacidad, materna, menores de 5 años,etc..)</t>
  </si>
  <si>
    <t>El cumplimiento de esta actividad queda para el próximo plan de acción</t>
  </si>
  <si>
    <t xml:space="preserve">a. Porcentaje de ejecución del presupuesto y porcentaje de gestión del plan de compras </t>
  </si>
  <si>
    <t>Actualizacion de base de datos: 
Cruce de base de datos del SGSSS realizadas en el trimestre</t>
  </si>
  <si>
    <t>a. Elaboración del documento "Estrategia de gestión del riesgo para enfermedades de transmisión sexual"</t>
  </si>
  <si>
    <t>a. Elaboración del documento "Levantamiento de línea base de implementación de las RIAS"</t>
  </si>
  <si>
    <t>a. Formulación del documento "Estrategia de Promoción de desparasitación antihelmítica"</t>
  </si>
  <si>
    <t>a. Elaboración del documento "Estrategia de gestión el riesgo para abordar la intervención en EDA e IRA"</t>
  </si>
  <si>
    <t>a. Formulación del documento "Estrategia de promoción de la salud y aprovechamiento biológico de los alimentos"</t>
  </si>
  <si>
    <t>a. Revisión a planes de bioseguridad en los establecimientos que procesan, manipulan y comercializan alimentos para la prevención del Covid - 19</t>
  </si>
  <si>
    <t>a. Formulación del documento "Estrategia educativa para la prevención de riesgos a la salud por factores zoonóticos"</t>
  </si>
  <si>
    <t>a. Elaboración del documento "Levantamiento Línea base de otras zoonosis diferentes a la rabia"</t>
  </si>
  <si>
    <t>a. Elaboración del documento de adopción de la Política Nacional de Salud Mental (Resolución 4886 de 2018) para el municipio de Armenia</t>
  </si>
  <si>
    <t>a. Actualización documento de Estrategia de Gestión Integrada (EGI) para vectores</t>
  </si>
  <si>
    <t>JOSE MANUEL RÍOS MORALES</t>
  </si>
  <si>
    <t>Oficina de Aseguramiento</t>
  </si>
  <si>
    <t xml:space="preserve">a. EPSs a las que se les realizo seguimiento en la calidad en la prestacion del servicio / Total de EPS  que operan en el muncipio de Armenia *100 
</t>
  </si>
  <si>
    <t>b. Porcentaje de IPS a las que se les realiza seguimiento / programadas</t>
  </si>
  <si>
    <t>b.  Avance de seguimiento de la implementacion de la Politica Publica de Participacion Social en Salud.</t>
  </si>
  <si>
    <t>b. Población en todos los cursos de vida cubierta con educación para valorar e identificar la exposición a factores de riesgo para los diferentes tipos de cáncer y autocuidado para la prevención del Covid - 19</t>
  </si>
  <si>
    <t>c. Población en todos los cursos de vida cubierta con educación sobre la exposición a factores de riesgo cardiovascular  y metabólico y autocuidado para la prevención del Covid - 19</t>
  </si>
  <si>
    <t>a. Población en todos los cursos de vida cubierta con educación para la promoción de la cultura del envejecimiento activo y saludable con sensibilización en alimentación saludable y actividad física y autocuidado para la prevención del Covid - 19</t>
  </si>
  <si>
    <t>b. Gestantes cubiertas con acciones de autocuidado en Covid - 19</t>
  </si>
  <si>
    <t>c. Elaboración de informe trimestral de situación de maternidad segura según lineamientos técnicos del Ministerio de Salud</t>
  </si>
  <si>
    <t xml:space="preserve">
d. Elaboración de informe trimestral de Plan Nacional de respuesta ante las ITS, el VIH, la coinfeccion TB/VIH y las hepatitis B y C, Colombia. 2018-2021 </t>
  </si>
  <si>
    <t xml:space="preserve">e. Seguimiento virtual a las 5 IPS que tienen habilitado el servicio de urgencias y que son responsables de la atención integral en salud en violencia sexual </t>
  </si>
  <si>
    <t>b. Elaboración de informe trimestral de las acciones realizadas en atención integral de la población víctima del conflicto armado</t>
  </si>
  <si>
    <t xml:space="preserve">f.  Elaboración de informe trimestral sobre rutas integrales ejecutadas para la gestión de la política de envejecimiento y vejez </t>
  </si>
  <si>
    <t>e.  Elaboración de informe trimestral sobre participación de adultos mayores en programas formulados en el marco de la política de envejecimiento y vejez</t>
  </si>
  <si>
    <t>g. Población Indígena cubierta con estrategias de salud en salud pública</t>
  </si>
  <si>
    <t xml:space="preserve">h. Elaboración de informe trimestral sobre el porcentaje de la población de primera infancia e infancia cubiertos con acciones de salud de la ruta de mantenimiento a la salud   </t>
  </si>
  <si>
    <t>i. Seguimiento a niños y niñas nacidos con bajo peso reportados</t>
  </si>
  <si>
    <t>j. Informe mensual de seguimiento a indicadores trazadores de primera infancia e infancia</t>
  </si>
  <si>
    <t>k. Informe trimestral de población Afrodescendiente cubierta con acciones de salud</t>
  </si>
  <si>
    <t>l. Personas de grupos poblacionales diferenciales educadas en prácticas de autocuidado para la prevención del COVID - 19</t>
  </si>
  <si>
    <t>a. Capacitar a prestadores de servicio y aseguradoras sobre el proceso de certificación de discapacidad en virtud de la resolución 113 de 2020</t>
  </si>
  <si>
    <t xml:space="preserve">a. Suscripción de un (1) contrato interadministrativo con la ESE Red Salud Armenia para desarrollar las actividades de promoción y prevención
</t>
  </si>
  <si>
    <t xml:space="preserve">
b. Elaboración de un (1) informe trimestral de las acciones de prevención y promoción del PIC relacionando la cobertura de atención a la población del municipio de Armenia</t>
  </si>
  <si>
    <t xml:space="preserve">
b. Elaboración de informe mensual sobre las acciones de respuesta en salud pública ante el COVID-19</t>
  </si>
  <si>
    <t>b. Elaboración del documento "Estrategia de vigilancia portuaria para el terminal de Armenia y Aeropuerto de Armenia"</t>
  </si>
  <si>
    <t>a. Realización de simulacros de escritorio con grupos de salud pública en atención a situaciones de emergencias y desastres y circular 040</t>
  </si>
  <si>
    <t>a. Elaboración del documento "EMRE en Salud Publica"</t>
  </si>
  <si>
    <t xml:space="preserve">a. Elaboración del documento "Estrategia de gestión del riesgo y promoción de la inocuidad para el consumo de alimentos"
</t>
  </si>
  <si>
    <t xml:space="preserve">
b. Capacitación y acompañamiento a trabajadores informales en norma de alimentos y prevención de Covid - 19</t>
  </si>
  <si>
    <t>b. Investigación y seguimiento de casos de agresión animal notificados por SIVIGILA</t>
  </si>
  <si>
    <t xml:space="preserve">
c. Realización de visitas a establecimientos veterinarios y afines con acciones de IVC para la verificación de la norma sanitaria y cumplimiento de protocolos para la prevención del Covid -19</t>
  </si>
  <si>
    <t>a. Elaboración mensual de informe de vacunación antirrábica de caninos y felinos por comuna</t>
  </si>
  <si>
    <t>a. Personas sensibilizadas en el cuidado de la salud sexual</t>
  </si>
  <si>
    <t xml:space="preserve">b. Informe de consolidación anual de toma de muestras, reportes y oportunidad de resultado en Covid-19 </t>
  </si>
  <si>
    <t>b. Elaboración de un informe trimestral sobre la Estrategia virtual y/o presencial con contenidos de zonas de orientación escolar y orientación universitaria para la prevención del consumo de drogas</t>
  </si>
  <si>
    <t>a. Atención a usuarios de drogas inyectadas con acciones de mitigación del riesgo y educación en autocuidado para la prevención del Covid-19 a través de la estrategia Centro Escucha</t>
  </si>
  <si>
    <t xml:space="preserve">b. Realización de informe trimestral de población víctima atendida con protocolo de atención integral en salud con enfoque psicosocial </t>
  </si>
  <si>
    <t>b. Realización de educación a personas en todos los cursos de vida en el manejo integral de residuos, fomento de prácticas de consumo responsable, separación en la fuente y prevención del Covid - 19</t>
  </si>
  <si>
    <t>a. Realización de educación a personas en todos los cursos de vida en asentamientos subnormales y zona rural sobre el manejo adecuado del agua de consumo, saneamiento básico y prevención del Covid - 19</t>
  </si>
  <si>
    <t xml:space="preserve">
b. Revisión a planes de bioseguridad para la prevención del Covid - 19 en establecimientos</t>
  </si>
  <si>
    <t>a. Realización de visitas a establecimientos con acciones de IVC para la verificación del cumplimiento de la norma sanitaria</t>
  </si>
  <si>
    <t>a. Documento ASIS 2019 Actualizado y avalado por la SSD</t>
  </si>
  <si>
    <t xml:space="preserve">a. Población cubierta con acciones educativas para el fortalecimiento de habilidades psicosociales, resiliencia y autocuidado para la prevención del Covid- 19 a través de estrategias virtuales y/o presenciales </t>
  </si>
  <si>
    <t xml:space="preserve">
b. Elaboración del documento "Estrategia de Gestión del riesgo para disposición final  adecuada de residuos especiales"</t>
  </si>
  <si>
    <t>c. Elaboración del documento "Levantamiento línea base sobre enfermedades vehiculizadas por agua"</t>
  </si>
  <si>
    <t>a. Actualización Mapa de Riesgo de la Calidad del Agua</t>
  </si>
  <si>
    <t xml:space="preserve">
b. Realización de visitas a entornos laborales formales para verificación de protocolos de bioseguridad para la prevención del COVID-19</t>
  </si>
  <si>
    <t>a. Población trabajadora formal e informal cubierta con acciones educativas de promoción de la salud y autocuidado para la prevención del Covid - 19</t>
  </si>
  <si>
    <t>b. Elaboración trimestral de informe de gestión en líneas de acción del Plan Estratégico Hacia el Fin de la Tuberculosis</t>
  </si>
  <si>
    <t>d. Seguimiento mensual de coberturas en biológicos trazadores del PAI</t>
  </si>
  <si>
    <t>e. Seguimiento mensual al sistema de información nominal  PAI WEB</t>
  </si>
  <si>
    <t xml:space="preserve">
f. Realización mensual de comités de vigilancia epidemiológica a ESAVIS</t>
  </si>
  <si>
    <t>g. Elaboración de informe trimestral sobre cadena de frio a IPS</t>
  </si>
  <si>
    <t xml:space="preserve">
h. Elaboración de informe trimestral de gestión sobre la estrategia, conforme a lineamientos operativos del PAI</t>
  </si>
  <si>
    <t xml:space="preserve">a. Realización de jornadas de capacitación a talento humano del programa TB en IPS en nuevos lineamientos </t>
  </si>
  <si>
    <t>b. Realización de seguimiento a casos de ETV en el 100% de los casos graves</t>
  </si>
  <si>
    <t>c. Elaboración de informe trimestral  de inteligencia epidemiológica</t>
  </si>
  <si>
    <t>d. Elaboración de informe trimestral de monitoreo de intervención a sumideros</t>
  </si>
  <si>
    <t>e. Elaboración de informe trimestral sobre el funcionamiento de la estrategia EGI</t>
  </si>
  <si>
    <t xml:space="preserve">f. Realización de visitas de inspección y control de criaderos de mosquitos en establecimientos especiales.   </t>
  </si>
  <si>
    <t xml:space="preserve"> 
g. Personas educadas en prácticas de autocuidado para la prevención del Covid - 19     </t>
  </si>
  <si>
    <t xml:space="preserve">a. Elaboración de informe trimestral de barrios priorizados para intervención por número de casos e índices aédicos                                                     </t>
  </si>
  <si>
    <t>b. Personas habitantes de asentamientos subnormales del municipio de Armenia atendidos con acciones de salud pública y prevención del Covid-19</t>
  </si>
  <si>
    <t>a. Personas migrantes del municipio de Armenia atendidos con acciones de salud pública y prevención del Covid-19</t>
  </si>
  <si>
    <r>
      <t xml:space="preserve"> Gestionar casos recepcionados y resueltos en  el Servicio de Ambulancia  Municipal SEM mediante el segúimiento a los mismos: Numero </t>
    </r>
    <r>
      <rPr>
        <sz val="10"/>
        <rFont val="Arial"/>
        <family val="2"/>
      </rPr>
      <t xml:space="preserve"> de  llamadas recibidas solicitando servicio ambulancia (SOAT y APH) / Total de llamadas recibidas solcitando servicio de ambulancia *100</t>
    </r>
  </si>
  <si>
    <t>c. Reuniones efectivas del comité de prevención de la violencia de género</t>
  </si>
  <si>
    <t xml:space="preserve">d. Habitantes de calle debidamente identificados y censados con acciones de promoción en salud y prevención de la enfermedad
</t>
  </si>
  <si>
    <t>c. Pacientes curados de tuberculosis con tratamiento terminado.</t>
  </si>
  <si>
    <t>ejecución del presupuesto y gestión del plan de compras.</t>
  </si>
  <si>
    <t xml:space="preserve">PROPIOS INVERSION </t>
  </si>
  <si>
    <t>PROPIOS INVERSION -RENTAS CEDIDAS</t>
  </si>
  <si>
    <t>PROPIOS INVERSION</t>
  </si>
  <si>
    <t>PROPIOS INVERSION-RENTAS CEDIDAS</t>
  </si>
  <si>
    <t>SGP, FOSYGA,COFINANCIADOS,RENTAS CEDIDAS,REC BC SGP-FOSYGA -FONPET</t>
  </si>
  <si>
    <t>SGP, RENDIMIENTOS CEDIDAS,REC BC SGP-</t>
  </si>
  <si>
    <t>SGP</t>
  </si>
  <si>
    <t>SGP Y ULTIMA DOCEAVA SGP</t>
  </si>
  <si>
    <t>PROPIOS INVERSION, SGP , REC SGP,RENTAS CEDIDAS,</t>
  </si>
  <si>
    <t>SGP , RENDIMIENTOS FINANCIEROS</t>
  </si>
  <si>
    <t>SGP, REC.BC SGP SALUD.</t>
  </si>
  <si>
    <t>SGP,ULTIMA DOCEAVA, NACIONALES CONVIO UAE.</t>
  </si>
  <si>
    <t>SGP, REC BC SGP</t>
  </si>
  <si>
    <t xml:space="preserve">PROPIOS INVERSION , RENTAS CEDIDAS ,RENDIMIENTOS FINANCIEROS , REC BC PROPIOS E INVERSION </t>
  </si>
  <si>
    <t>SGP , ULTIMA DOCEAVA/ FONDO MITIGACION  DE EMERGENCIAS COVID19</t>
  </si>
  <si>
    <t>EPIDEMIOLOGIA Y DEMOGRAFIA</t>
  </si>
  <si>
    <t xml:space="preserve"> </t>
  </si>
  <si>
    <t>SGP/Propios Inversion</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</si>
  <si>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</si>
  <si>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</si>
  <si>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</si>
  <si>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</si>
  <si>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</si>
  <si>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</si>
  <si>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</si>
  <si>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</si>
  <si>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</si>
  <si>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</si>
  <si>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</si>
  <si>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</si>
  <si>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</si>
  <si>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</si>
  <si>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</si>
  <si>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</si>
  <si>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l. elaboración de informe sobre personas de grupos poblacionales diferenciales educadas en prácticas de autocuidado para la prevención del COVID - 19</t>
  </si>
  <si>
    <r>
      <rPr>
        <sz val="10"/>
        <rFont val="Arial"/>
        <family val="2"/>
      </rPr>
      <t>a. Espacios propositivos y proactivos de participación social:Numero de reuniones realizados con  ( COPACO-VEEDURIAS CIUDADANAS, ASOCIACIONES DE USUARIOS y otros espacios )  / Total de reuniones programadas</t>
    </r>
  </si>
  <si>
    <r>
      <t xml:space="preserve">SECRETARÍA O  ENTIDAD RESPONSABLE:  </t>
    </r>
    <r>
      <rPr>
        <b/>
        <u val="single"/>
        <sz val="10"/>
        <rFont val="Arial"/>
        <family val="2"/>
      </rPr>
      <t>2.3 SECRETARÍA DE SALUD</t>
    </r>
  </si>
  <si>
    <t>Periodo de corte:   A DICIEMBRE 31 DE 2020</t>
  </si>
  <si>
    <t>VIGENCIA AÑO:2020</t>
  </si>
  <si>
    <t>LINA MARÍA GIL TOVAR</t>
  </si>
  <si>
    <t>Fecha: 29/12/2020</t>
  </si>
  <si>
    <t>SECRETARIA</t>
  </si>
  <si>
    <t>Semáforo Alcance de la Meta:
Verde Oscuro  (80%  - 100%) 
 Verde Claro (70% - 79%)
 Amarillo (60%  - 69%) 
Naranja (40% - 59%) 
 Rojo (0% - 39%)</t>
  </si>
  <si>
    <t>Semáforo Ejecución:
Verde Oscuro  (80%  - 100%) 
 Verde Claro (70% - 79%)
 Amarillo (60%  - 69%) 
Naranja (40% - 59%) 
 Rojo (0% - 39%)</t>
  </si>
  <si>
    <t>Versión: 006</t>
  </si>
  <si>
    <t>Esta actividad no está en el plan de acción enviado por la Secretaría de Salud</t>
  </si>
  <si>
    <t xml:space="preserve"> El día 17 de noviembre se realizó reunión virtual de Comité para la atención de la violencia sexual y de género, espacio a través del cual la Secretaria de slaud de Armenia presentó estadisticas sobre violencia reportadas en el municipio; así mismo socializaó algunas acciones que se adelantan en el marco de la prevención. 
Porcentaje alcanzado 100%</t>
  </si>
  <si>
    <t xml:space="preserve">Se realiza educación en COVID y busqueda de sintomaticos respiratorio en población habitante de calle, principalmente los ubicados en CENEXPO. Se identificaron de mas, 15 habitantes de calle, para un total de 115.
Para un cumplimiento del 100% </t>
  </si>
  <si>
    <t xml:space="preserve">Se aborda población indígena con acciones de educación en prevención del COVID, detección de sintomático respiratorio y acompañamiento en gestiones de prevención y educación. Se intervinieron de mas,  53 indigenas por la demanda, para un total de 253 personas.
Para un cumplimiento del 100%          </t>
  </si>
  <si>
    <t>Se realiza informe en el que se recopilan las acciones realizadas desde el proyecto de poblaciones vulnerables para la primera infancia en el trimestre Octubre-Diciembre
Para un cumplimiento del 100%</t>
  </si>
  <si>
    <t>Se realiza informe en el que se recopilan las acciones realizadas desde el proyecto de poblaciones vulnerables para la población afrocolombiana en el trimestre Octubre-Diciembre
Para un cumplimiento del 100%</t>
  </si>
  <si>
    <t>Se realiza educación a las poblaciones vulnerables sobre la prevención del COVID-19, incluyendo suministro de elementos de protección personal. Se educaron de mas 175 debido a la demanda, para un total de 375.
Para un cumplimiento del 100%</t>
  </si>
  <si>
    <t>Se presenta documento con avance del 40%</t>
  </si>
  <si>
    <t xml:space="preserve">Contrato N° 20200006  suscripto interadministrativo con la ESE Red Salud Armenia para desarrollar las actividades de promoción y prevención
Para un cumplimiento del 100%
</t>
  </si>
  <si>
    <t>Se presenta 1 informe trimestral de las acciones de prevención y promoción del PIC relacionando la cobertura de atención a la población del municipio de Armenia, reposa en el archivo del proyecto.
Para un cumplimiento del 100%</t>
  </si>
  <si>
    <t>Se realizo el dia 15 de diciembre de 2020 con los funcionarios(7) del area ambiental en el auditorio ancizar Lopez del CAM.
Para un cumplimiento del 100%</t>
  </si>
  <si>
    <t>Avance del 40% cumplido.  La evidencia reposa en el archivo del proyecto</t>
  </si>
  <si>
    <t>Trabajadores con venta de alimentos en via publica, con capacitacion y acompañamiento según Resolucion 604 de 1993. Se capacitaron de mas, 5 trabajadores informales debido a la demanda, para un total de 105. 
con un cumplimiento  del 100%</t>
  </si>
  <si>
    <t>En la clinica de zoonosis se esterilización 82 mascotas. Tambien se realizaron esterilizaciones con una clinica veterinaria para lograr un mejor impacto en control de población de caninos y felinos en pro de su bienestar animal donde se intervinieron  en total 400 mascotas.
Para un cumplimiento del 100%</t>
  </si>
  <si>
    <t>Avance del 40% cumplido.  La evidencia reposa en el archivo del proyecto
Para un cumplimiento del 100%</t>
  </si>
  <si>
    <t>Actualizacion del documento analisis de situacion de salud ASIS Municipio
Para un cumplimiento del 100%</t>
  </si>
  <si>
    <t>Informe de consolidacion anual de toma de muestras, reportes y oportunidad de resultado en Covid-19 
Para un cumplimiento del 100%</t>
  </si>
  <si>
    <t>informe trimestral de Eventos de Notificación Obligatoria (ENOS) Y  Vigilancia de Infección por Nuevo Virus COVID-19
Para un cumplimiento del 100%</t>
  </si>
  <si>
    <t>Se realizó educacion a 100 peresonas en asentamientos subnormales sobre el manejo adecuado del agua de conumo, saneamiento basico y prevencion covid-19. 
Para un cumplimiento del 100%</t>
  </si>
  <si>
    <t>Documento de actualizacion mapa de riesgo. Para un cumplimiento del 100%</t>
  </si>
  <si>
    <t xml:space="preserve">Entrega un Documento Levantamiento linea base sobre enfermedades vehiculizadas por agua, avance en un 40%.                                                      Para un cumplimiento del 100%                                                           </t>
  </si>
  <si>
    <t>Entrega 1 documento Estrategia de Gestion del Riesgo para la disposicion final adecuada de residuos especiales, avance en 40%.  Para un cumplimiento del 100%.</t>
  </si>
  <si>
    <t>Informe trimestral de gestión en líneas de acción del Plan Estratégico Hacia el Fin de la Tuberculosis
Para un cumplimiento del 100%</t>
  </si>
  <si>
    <t>Octubre: Ingresos  en el l trimestre 1-2020 con diagnóstico de tuberculosis pulmonar por  baciloscopia positiva (24), de los cuales al 31 de agosto  han egresado del programa como curados (9). Es de tener en cuenta que el tratamiento para la tuberculosis tiene una duración de 6 a 9 meses e inclusive más en los usuarios con dificultades para adherirse  a la toma de los medicamentos antituberculosos de acuerdo a esquema establecido por el MSPS. 
Noviembre: Ingresos  en el l trimestre 1-2020 con diagnóstico de tuberculosis pulmonar por  baciloscopia positiva (24), de los cuales al 30 de noviembre   han egresado del programa como curados (10). Es de tener en cuenta que el tratamiento para la tuberculosis tiene una duración de 6 a 9 meses e inclusive más en los usuarios con dificultades para adherirse  a la toma de los medicamentos antituberculosos de acuerdo a esquema establecido por el MSPS. 
Diciembre: Ingresos en el trimestre 1-2020 con diagnóstico de tuberculosis pulmonar por  baciloscopia positiva (24), de los cuales al 30 de diciembre han egresado del programa como curados (14) Es de tener en cuenta que el tratamiento para la tuberculosis tiene una duración de 6 a 9 meses e inclusive más en los usuarios con dificultades para adherirse  a la toma de los medicamentos antituberculosos de acuerdo a esquema establecido por el MSPS.  Por tal situación 5 usuarios incluídos en esta cohorte aun se encuentran en tratamiento antitb y por ende quedan pendientes por evaluar con su respectiva baciloscopia de control  cuando estén finalizando esquema de tratamiento para darle condición de egreso como curados</t>
  </si>
  <si>
    <t>3 comites realizados de vigilancia epidemiológica a ESAVIS
Para un cumplimiento del 100%</t>
  </si>
  <si>
    <t>Se elaboró informe trimestral sobre cadena de frio
Para un cumplimiento del 100%</t>
  </si>
  <si>
    <t>Se elaboró informe trimestral sobre gestion y estrategias del programa
Para un cumplimiento del 100%</t>
  </si>
  <si>
    <t xml:space="preserve">se realizó  visitas de inspección y control de criaderos de mosquitos , se realizo de mas 9 visitas debido a la demanda, para un total de 29 visitas                                                                                                                                                     Para un cumplimiento del 100%                                                                                                                                                                                                                                        </t>
  </si>
  <si>
    <t>*24 Personas migrantes del municipio de Armenia atendidos con acciones de salud pública y prevención del Covid-19.Evidencias reposan en el proyecto de Epidemiologia y Demografia.
*18 Personas migrantes del municipio de Armenia atendidos con acciones de salud pública y prevención del Covid-19. Evidencia reposa en el proyecto Atención Diferencial a Poblaciones Vulnerables.
*4 Personas migrantes del municipio de Armenia atendidos con acciones de salud pública y prevención del Covid-19 en Promoción de la Salud y Gestión del Riesgo en la Salud Sexual y Reproductiva
*33 Personas migrantes del municipio de Armenia atendidos con acciones de salud pública y prevención del Covid-19 en Planificación Familiar ,Vacunación Humana,Salud Mental .Evidencia reposa en el proyecto Intervenciones colectivas
*98 Personas migrantes del municipio de Armenia atendidos con acciones de salud pública y prevención del Covid-19 ,promocion de entornos saludables en trabajadores informales.En acciones atendidas se atendieron de mas 77 personas debido a la demanda. Para un total de 177 personas
Para un cumplimiento del 100%</t>
  </si>
  <si>
    <t>Se realizó educacion a 100 personas en asentamientos prevencion covid-19. las evidencias reposan el proyecto de Promoción de la Salud y Gestión de Riesgos Ambientales por Agua, Aire, Residuos, Movilidad
Para un cumplimiento del 100%</t>
  </si>
  <si>
    <t>COMUNAS 1,2,3,4,7,8,9,10 Y 11</t>
  </si>
  <si>
    <t>MUNICIPIO DE ARMENIA</t>
  </si>
  <si>
    <t xml:space="preserve"> Se presenta informe trimestral de situacion de maternidad
Para un cumplimiento del 100%</t>
  </si>
  <si>
    <t xml:space="preserve"> Toda la Poblacion del Municipio</t>
  </si>
  <si>
    <r>
      <rPr>
        <b/>
        <sz val="10"/>
        <color indexed="8"/>
        <rFont val="Arial"/>
        <family val="2"/>
      </rPr>
      <t>Octubre:</t>
    </r>
    <r>
      <rPr>
        <sz val="10"/>
        <color indexed="8"/>
        <rFont val="Arial"/>
        <family val="2"/>
      </rPr>
      <t xml:space="preserve">18 grupos de base comunitaria via WhatsApp  y presencial  67 y 21 personas distribuidas asi:13 personas cenexpo 27-10-20 8 personas hogar de paso  el peregrino 27 -10-2020 un total de 88 personas
</t>
    </r>
    <r>
      <rPr>
        <b/>
        <sz val="10"/>
        <color indexed="8"/>
        <rFont val="Arial"/>
        <family val="2"/>
      </rPr>
      <t>Noviembre</t>
    </r>
    <r>
      <rPr>
        <sz val="10"/>
        <color indexed="8"/>
        <rFont val="Arial"/>
        <family val="2"/>
      </rPr>
      <t xml:space="preserve">: 16 personas cenexpo 03-11-20 8 personas hogar de paso  el peregrino 10 -11-20 ,  16 personas fundacion  Emanuel 11 -11-20 un total de 40 personas
Se beneficiaron en total 120 personas por la alta demanda en la educacion
Para un cumplimiento del 100%  
</t>
    </r>
  </si>
  <si>
    <r>
      <rPr>
        <b/>
        <sz val="10"/>
        <color indexed="8"/>
        <rFont val="Arial"/>
        <family val="2"/>
      </rPr>
      <t>Octubre:</t>
    </r>
    <r>
      <rPr>
        <sz val="10"/>
        <color indexed="8"/>
        <rFont val="Arial"/>
        <family val="2"/>
      </rPr>
      <t xml:space="preserve"> Educacion  individual a 11 mujeres reportadas por el sistema de informacion sivigila con C.A de mama y cuello según actas de uso general de la # 16-26
</t>
    </r>
    <r>
      <rPr>
        <b/>
        <sz val="10"/>
        <color indexed="8"/>
        <rFont val="Arial"/>
        <family val="2"/>
      </rPr>
      <t>Noviembre</t>
    </r>
    <r>
      <rPr>
        <sz val="10"/>
        <color indexed="8"/>
        <rFont val="Arial"/>
        <family val="2"/>
      </rPr>
      <t xml:space="preserve">: Educacion  individual a 7 mujeres reportadas y 1 una menor con c.a infantil por el sistema de informacion sivigila con C.A de mama y cuello según actas de uso general de la # 27-33 y la #5 de ca infantil (total 8).Educacion  en Prevención de Cáncer de próstata, estómago y de mama, en  el .Barrio Granada el , hogar sustituto tutor
 8 personas. y en la Urbanización María Cristina primera etapa 6 personas ( total 22)
</t>
    </r>
    <r>
      <rPr>
        <b/>
        <sz val="10"/>
        <color indexed="8"/>
        <rFont val="Arial"/>
        <family val="2"/>
      </rPr>
      <t xml:space="preserve">Diciembre: </t>
    </r>
    <r>
      <rPr>
        <sz val="10"/>
        <color indexed="8"/>
        <rFont val="Arial"/>
        <family val="2"/>
      </rPr>
      <t>Educacion  individual a 2 mujeres reportadas  por el sistema de informacion sivigila con C.A  según actas de uso general de la # 24 y la #35 (total 2).Educacion  en Prevención de Cáncer de próstata, estómago y de mama (15)
Para un cumplimiento del 100%</t>
    </r>
  </si>
  <si>
    <r>
      <rPr>
        <b/>
        <sz val="10"/>
        <color indexed="8"/>
        <rFont val="Arial"/>
        <family val="2"/>
      </rPr>
      <t>Octubre:</t>
    </r>
    <r>
      <rPr>
        <sz val="10"/>
        <color indexed="8"/>
        <rFont val="Arial"/>
        <family val="2"/>
      </rPr>
      <t xml:space="preserve"> 18 grupos de base comunitaria via WhatsApp  y presencial  58 personas y 46 distribuidas asi:16 personas cenexpo 22-10-20, 7 personas hogar de paso el peregrino, 13-10-20 7 personas hogar de paso el peregrino,  20-10-20,  16 personas fundación Emanuel   26-10-20 , un total de personas intervenidas   104 
Para un cumplimiento del 100%           </t>
    </r>
  </si>
  <si>
    <r>
      <rPr>
        <b/>
        <sz val="10"/>
        <color indexed="8"/>
        <rFont val="Arial"/>
        <family val="2"/>
      </rPr>
      <t xml:space="preserve">Octubre: </t>
    </r>
    <r>
      <rPr>
        <sz val="10"/>
        <color indexed="8"/>
        <rFont val="Arial"/>
        <family val="2"/>
      </rPr>
      <t xml:space="preserve">se sensibilizaron 55 personas en cuidado a la salud
</t>
    </r>
    <r>
      <rPr>
        <b/>
        <sz val="10"/>
        <color indexed="8"/>
        <rFont val="Arial"/>
        <family val="2"/>
      </rPr>
      <t>Noviembre:</t>
    </r>
    <r>
      <rPr>
        <sz val="10"/>
        <color indexed="8"/>
        <rFont val="Arial"/>
        <family val="2"/>
      </rPr>
      <t xml:space="preserve"> se sensibilizaron 177 personas en cuidado a la salud
Se sensibilizaron en total 232 por la alta demanda.
Para un cumplimiento del 100%</t>
    </r>
  </si>
  <si>
    <r>
      <rPr>
        <b/>
        <sz val="10"/>
        <color indexed="8"/>
        <rFont val="Arial"/>
        <family val="2"/>
      </rPr>
      <t xml:space="preserve">Octubre: </t>
    </r>
    <r>
      <rPr>
        <sz val="10"/>
        <color indexed="8"/>
        <rFont val="Arial"/>
        <family val="2"/>
      </rPr>
      <t xml:space="preserve">se sensibilizaron 29 gestantes en acciones de autocuidado en covid-19
</t>
    </r>
    <r>
      <rPr>
        <b/>
        <sz val="10"/>
        <color indexed="8"/>
        <rFont val="Arial"/>
        <family val="2"/>
      </rPr>
      <t>Noviembre:</t>
    </r>
    <r>
      <rPr>
        <sz val="10"/>
        <color indexed="8"/>
        <rFont val="Arial"/>
        <family val="2"/>
      </rPr>
      <t xml:space="preserve"> se sensibilizaron 151 gestantes de autocuidado en covid-19
</t>
    </r>
    <r>
      <rPr>
        <b/>
        <sz val="10"/>
        <color indexed="8"/>
        <rFont val="Arial"/>
        <family val="2"/>
      </rPr>
      <t>Diciembre:</t>
    </r>
    <r>
      <rPr>
        <sz val="10"/>
        <color indexed="8"/>
        <rFont val="Arial"/>
        <family val="2"/>
      </rPr>
      <t xml:space="preserve">se sensibilizaron 220 gestantes de autocuidado en covid-19.                                          
Para un cumplimiento del 100%
</t>
    </r>
  </si>
  <si>
    <r>
      <rPr>
        <b/>
        <sz val="10"/>
        <color indexed="8"/>
        <rFont val="Arial"/>
        <family val="2"/>
      </rPr>
      <t>Noviembre:</t>
    </r>
    <r>
      <rPr>
        <sz val="10"/>
        <color indexed="8"/>
        <rFont val="Arial"/>
        <family val="2"/>
      </rPr>
      <t xml:space="preserve">Se realiza 1 visita en la red publica, RED SALUD.
</t>
    </r>
    <r>
      <rPr>
        <b/>
        <sz val="10"/>
        <color indexed="8"/>
        <rFont val="Arial"/>
        <family val="2"/>
      </rPr>
      <t>Diciembre</t>
    </r>
    <r>
      <rPr>
        <sz val="10"/>
        <color indexed="8"/>
        <rFont val="Arial"/>
        <family val="2"/>
      </rPr>
      <t>: se realiza visita a la Clinica Sagrada Familia
Para un cumplimiento del 100%</t>
    </r>
  </si>
  <si>
    <r>
      <t>55 casos, 37 seguimientos efectivos
*</t>
    </r>
    <r>
      <rPr>
        <b/>
        <sz val="10"/>
        <color indexed="8"/>
        <rFont val="Arial"/>
        <family val="2"/>
      </rPr>
      <t>Dadas las dinámicas que se presentan por la emergencia sanitaria del COVID-19, muchas madres de menores con bajo peso deciden no recibir el acompañamiento del personal de la secretaría de salud
De igual manera, cabe resaltar que se presentan nacimientos hasta el día 31 de Diciembre, pero los contratos terminaron entre el 15 y 21 de Diciembre, sin adiciones a los contratos, lo que imposibilitó realizar seguimiento a los menores nacidos en los ultimos días del año.</t>
    </r>
    <r>
      <rPr>
        <sz val="10"/>
        <color indexed="8"/>
        <rFont val="Arial"/>
        <family val="2"/>
      </rPr>
      <t xml:space="preserve">
Para un cumplimiento del 67%</t>
    </r>
  </si>
  <si>
    <r>
      <rPr>
        <b/>
        <sz val="10"/>
        <color indexed="8"/>
        <rFont val="Arial"/>
        <family val="2"/>
      </rPr>
      <t>Octubre</t>
    </r>
    <r>
      <rPr>
        <sz val="10"/>
        <color indexed="8"/>
        <rFont val="Arial"/>
        <family val="2"/>
      </rPr>
      <t xml:space="preserve">:3 muertes por prematurez y Sindrome de dificultad respiratoria las 3muertes ocurrieron en el primer dia de vida. Bajo peso al Nacer:21 casos, 7 casos con 37 semanas de gestacion y 5 casos con madre entre 15 y 19 años.                   
</t>
    </r>
    <r>
      <rPr>
        <b/>
        <sz val="10"/>
        <color indexed="8"/>
        <rFont val="Arial"/>
        <family val="2"/>
      </rPr>
      <t>Noviembre:</t>
    </r>
    <r>
      <rPr>
        <sz val="10"/>
        <color indexed="8"/>
        <rFont val="Arial"/>
        <family val="2"/>
      </rPr>
      <t xml:space="preserve">  1 muerte de un dia de nacido por prematurez y cardiopatia 
</t>
    </r>
    <r>
      <rPr>
        <b/>
        <sz val="10"/>
        <color indexed="8"/>
        <rFont val="Arial"/>
        <family val="2"/>
      </rPr>
      <t>Diciembre</t>
    </r>
    <r>
      <rPr>
        <sz val="10"/>
        <color indexed="8"/>
        <rFont val="Arial"/>
        <family val="2"/>
      </rPr>
      <t>: 1 mortalidad en menor entre 6 y 11 años por insuficiencia respiratoria
Para un cumplimiento del 100%</t>
    </r>
  </si>
  <si>
    <r>
      <rPr>
        <b/>
        <sz val="10"/>
        <rFont val="Arial"/>
        <family val="2"/>
      </rPr>
      <t>Octubre:</t>
    </r>
    <r>
      <rPr>
        <sz val="10"/>
        <rFont val="Arial"/>
        <family val="2"/>
      </rPr>
      <t xml:space="preserve"> se han revisado 62 protocolos en establecimientos
</t>
    </r>
    <r>
      <rPr>
        <b/>
        <sz val="10"/>
        <rFont val="Arial"/>
        <family val="2"/>
      </rPr>
      <t>Noviembre:</t>
    </r>
    <r>
      <rPr>
        <sz val="10"/>
        <rFont val="Arial"/>
        <family val="2"/>
      </rPr>
      <t xml:space="preserve">  se han revisado 48 protocolos en establecimientos
</t>
    </r>
    <r>
      <rPr>
        <b/>
        <sz val="10"/>
        <rFont val="Arial"/>
        <family val="2"/>
      </rPr>
      <t>Diciembre:</t>
    </r>
    <r>
      <rPr>
        <sz val="10"/>
        <rFont val="Arial"/>
        <family val="2"/>
      </rPr>
      <t xml:space="preserve"> 169 protocolos en establecimientos, se revisaron de mas, 29 establecimientos debido a la demanda.
Para un total de 279  establecimientos.
Para un cumplimiento del 100%</t>
    </r>
  </si>
  <si>
    <r>
      <rPr>
        <b/>
        <sz val="10"/>
        <color indexed="8"/>
        <rFont val="Arial"/>
        <family val="2"/>
      </rPr>
      <t>Octubre:</t>
    </r>
    <r>
      <rPr>
        <sz val="10"/>
        <color indexed="8"/>
        <rFont val="Arial"/>
        <family val="2"/>
      </rPr>
      <t xml:space="preserve"> Se entrega informe mensual del programa de vacunación antirrabica de caninos y felinos donde se demuestra la cantidad de mascotas inmunizadas contra la enfermedad de la rabia  y los sectores intervenidos. 
</t>
    </r>
    <r>
      <rPr>
        <b/>
        <sz val="10"/>
        <color indexed="8"/>
        <rFont val="Arial"/>
        <family val="2"/>
      </rPr>
      <t>Noviembre:</t>
    </r>
    <r>
      <rPr>
        <sz val="10"/>
        <color indexed="8"/>
        <rFont val="Arial"/>
        <family val="2"/>
      </rPr>
      <t xml:space="preserve">Se entrega informe mensual del programa de vacunación antirrabica de caninos y felinos donde se demuestra la cantidad de mascotas inmunizadas contra la enfermedad de la rabia  y los sectores intervenidos. 
5.328 Animales intervenidos
3.427 Caninos
1.901 Felinos
</t>
    </r>
    <r>
      <rPr>
        <b/>
        <sz val="10"/>
        <color indexed="8"/>
        <rFont val="Arial"/>
        <family val="2"/>
      </rPr>
      <t>Diciembre:</t>
    </r>
    <r>
      <rPr>
        <sz val="10"/>
        <color indexed="8"/>
        <rFont val="Arial"/>
        <family val="2"/>
      </rPr>
      <t xml:space="preserve"> Se entrega informe mensual del programa de vacunación antirrabica de caninos y felinos donde se demuestra la cantidad de mascotas inmunizadas contra la enfermedad de la rabia  y los sectores intervenidos.
8.429 Animales intervenidos
5.369  Caninos
3.060 Felinos 
Para un cumplimiento del 100%</t>
    </r>
  </si>
  <si>
    <r>
      <rPr>
        <b/>
        <sz val="10"/>
        <color indexed="8"/>
        <rFont val="Arial"/>
        <family val="2"/>
      </rPr>
      <t>Octubre:</t>
    </r>
    <r>
      <rPr>
        <sz val="10"/>
        <color indexed="8"/>
        <rFont val="Arial"/>
        <family val="2"/>
      </rPr>
      <t xml:space="preserve">76 Casos notificados  SIVIGILA. Se realizaron 76 seguimientos de casos de agresión animal.
</t>
    </r>
    <r>
      <rPr>
        <b/>
        <sz val="10"/>
        <color indexed="8"/>
        <rFont val="Arial"/>
        <family val="2"/>
      </rPr>
      <t xml:space="preserve">Noviembre: </t>
    </r>
    <r>
      <rPr>
        <sz val="10"/>
        <color indexed="8"/>
        <rFont val="Arial"/>
        <family val="2"/>
      </rPr>
      <t xml:space="preserve">59 Casos notificados  SIVIGILA. 
Se realizaron 59 seguimientos de casos de agresión animal.
</t>
    </r>
    <r>
      <rPr>
        <b/>
        <sz val="10"/>
        <color indexed="8"/>
        <rFont val="Arial"/>
        <family val="2"/>
      </rPr>
      <t xml:space="preserve">Diciembre: </t>
    </r>
    <r>
      <rPr>
        <sz val="10"/>
        <color indexed="8"/>
        <rFont val="Arial"/>
        <family val="2"/>
      </rPr>
      <t>58 Casos notificados  SIVIGILA. Se realizaron 58 seguimientos de casos de agresión animal.
Para un cumplimiento del 100%</t>
    </r>
  </si>
  <si>
    <r>
      <rPr>
        <b/>
        <sz val="10"/>
        <color indexed="8"/>
        <rFont val="Arial"/>
        <family val="2"/>
      </rPr>
      <t xml:space="preserve">Octubre: </t>
    </r>
    <r>
      <rPr>
        <sz val="10"/>
        <color indexed="8"/>
        <rFont val="Arial"/>
        <family val="2"/>
      </rPr>
      <t xml:space="preserve"> Se realizaron 22 visitas verificación de procolos bioseguridad para la prevención de covid - 19.
</t>
    </r>
    <r>
      <rPr>
        <b/>
        <sz val="10"/>
        <color indexed="8"/>
        <rFont val="Arial"/>
        <family val="2"/>
      </rPr>
      <t>Noviembre:</t>
    </r>
    <r>
      <rPr>
        <sz val="10"/>
        <color indexed="8"/>
        <rFont val="Arial"/>
        <family val="2"/>
      </rPr>
      <t xml:space="preserve"> 2 visitas verificación protocolos bioseguridad                                   
</t>
    </r>
    <r>
      <rPr>
        <b/>
        <sz val="10"/>
        <color indexed="8"/>
        <rFont val="Arial"/>
        <family val="2"/>
      </rPr>
      <t>Diciembre:</t>
    </r>
    <r>
      <rPr>
        <sz val="10"/>
        <color indexed="8"/>
        <rFont val="Arial"/>
        <family val="2"/>
      </rPr>
      <t xml:space="preserve">  11 visitas verificación protocolos bioseguridad        
Para un cumplimiento del 100%                                     </t>
    </r>
  </si>
  <si>
    <r>
      <rPr>
        <b/>
        <sz val="10"/>
        <color indexed="8"/>
        <rFont val="Arial"/>
        <family val="2"/>
      </rPr>
      <t>Octubre:</t>
    </r>
    <r>
      <rPr>
        <sz val="10"/>
        <color indexed="8"/>
        <rFont val="Arial"/>
        <family val="2"/>
      </rPr>
      <t xml:space="preserve"> Durante el mes de octubre se atendieron en Centro Escucha a 116 Personas que se Inyectan Drogas, las cuales se han beneficiado del suministro de material higiénico de inyección, psicoeducación, y comunicación de factores de riesgo y autocuidado para la prevención del COVID19
</t>
    </r>
    <r>
      <rPr>
        <b/>
        <sz val="10"/>
        <color indexed="8"/>
        <rFont val="Arial"/>
        <family val="2"/>
      </rPr>
      <t>Noviembre:</t>
    </r>
    <r>
      <rPr>
        <sz val="10"/>
        <color indexed="8"/>
        <rFont val="Arial"/>
        <family val="2"/>
      </rPr>
      <t xml:space="preserve">  Durante el mes de noviembre se atendieron en Centro Escucha a 95 Personas que se Inyectan Drogas, las cuales se han beneficiado del suministro de material higiénico de inyección, psicoeducación, y comunicación de factores de riesgo y autocuidado para la prevención del COVID19. Se atendieron adicional 61 personas por la alta atencion de usuarios que hay en el programa. para un total de 211.
Para un cumplimiento del 100%</t>
    </r>
  </si>
  <si>
    <r>
      <rPr>
        <b/>
        <sz val="10"/>
        <color indexed="8"/>
        <rFont val="Arial"/>
        <family val="2"/>
      </rPr>
      <t>Octubre:</t>
    </r>
    <r>
      <rPr>
        <sz val="10"/>
        <color indexed="8"/>
        <rFont val="Arial"/>
        <family val="2"/>
      </rPr>
      <t xml:space="preserve"> Se desarrollaron actividades virtuales con población aprendicez del SENA, niños, niñas y adolescentes de hogares sustitutos del ICBF- Operador Confuturo. Otras actividades colectivas presenciales con adultos mayores de Centros de larga estancia Santa Maria y San Vicente de Paúl. De esta forma
</t>
    </r>
    <r>
      <rPr>
        <b/>
        <sz val="10"/>
        <color indexed="8"/>
        <rFont val="Arial"/>
        <family val="2"/>
      </rPr>
      <t>Noviembre:</t>
    </r>
    <r>
      <rPr>
        <sz val="10"/>
        <color indexed="8"/>
        <rFont val="Arial"/>
        <family val="2"/>
      </rPr>
      <t xml:space="preserve"> Durante este mes se desarrollaron actividades virtuales con estudiantes de la institución educativa Los Quindos, logrando abordar un total de 160 niños, niñas y adolescentes. Asi mismo, se desarrolló actividad de sensibilización a partir de habilidades psicosociales con funcionarios de la clinica Dumian Medical, se contó con la participación de un total de 18 personas. Se capacitaron adicional 11 personas, para un total de 311 de poblacion.
Para un cumplimiento del 100%</t>
    </r>
  </si>
  <si>
    <r>
      <t xml:space="preserve">Octubre: </t>
    </r>
    <r>
      <rPr>
        <sz val="10"/>
        <color indexed="8"/>
        <rFont val="Arial"/>
        <family val="2"/>
      </rPr>
      <t xml:space="preserve">Se brindo educacion a 5 personas en el manejo integral de residuos, fomento de prácticas de consumo responsable, separación en la fuente y prevención del Covid - 19
</t>
    </r>
    <r>
      <rPr>
        <b/>
        <sz val="10"/>
        <color indexed="8"/>
        <rFont val="Arial"/>
        <family val="2"/>
      </rPr>
      <t>Noviembre:</t>
    </r>
    <r>
      <rPr>
        <sz val="10"/>
        <color indexed="8"/>
        <rFont val="Arial"/>
        <family val="2"/>
      </rPr>
      <t xml:space="preserve"> Se brindo educacion a 109 personas en el manejo integral de residuos, fomento de prácticas de consumo responsable, separación en la fuente y prevención del Covid - 19
</t>
    </r>
    <r>
      <rPr>
        <b/>
        <sz val="10"/>
        <color indexed="8"/>
        <rFont val="Arial"/>
        <family val="2"/>
      </rPr>
      <t xml:space="preserve">Diciembre: </t>
    </r>
    <r>
      <rPr>
        <sz val="10"/>
        <color indexed="8"/>
        <rFont val="Arial"/>
        <family val="2"/>
      </rPr>
      <t>Se brindo educacion a 36  personas en el manejo integral de residuos, fomento de prácticas de consumo responsable, separación en la fuente y prevención del Covid - 19
Para un cumplimiento del 100%</t>
    </r>
  </si>
  <si>
    <r>
      <rPr>
        <b/>
        <sz val="10"/>
        <color indexed="8"/>
        <rFont val="Arial"/>
        <family val="2"/>
      </rPr>
      <t>Octubre</t>
    </r>
    <r>
      <rPr>
        <sz val="10"/>
        <color indexed="8"/>
        <rFont val="Arial"/>
        <family val="2"/>
      </rPr>
      <t xml:space="preserve">:126 visitas a establecimientos  con acciones de IVC para la verificación del cumplimiento de la norma sanitaria
</t>
    </r>
    <r>
      <rPr>
        <b/>
        <sz val="10"/>
        <color indexed="8"/>
        <rFont val="Arial"/>
        <family val="2"/>
      </rPr>
      <t xml:space="preserve">Noviembre: </t>
    </r>
    <r>
      <rPr>
        <sz val="10"/>
        <color indexed="8"/>
        <rFont val="Arial"/>
        <family val="2"/>
      </rPr>
      <t xml:space="preserve">126 visitas a establecimientos  con acciones de IVC para la verificación del cumplimiento de la norma sanitaria
</t>
    </r>
    <r>
      <rPr>
        <b/>
        <sz val="10"/>
        <color indexed="8"/>
        <rFont val="Arial"/>
        <family val="2"/>
      </rPr>
      <t xml:space="preserve">Diciembr:  </t>
    </r>
    <r>
      <rPr>
        <sz val="10"/>
        <color indexed="8"/>
        <rFont val="Arial"/>
        <family val="2"/>
      </rPr>
      <t>78 visitas a establecimientos  con acciones de IVC para la verificación del cumplimiento de la norma sanitaria
Para un cumplimiento del 100%</t>
    </r>
  </si>
  <si>
    <r>
      <t xml:space="preserve">Octubre:  </t>
    </r>
    <r>
      <rPr>
        <sz val="10"/>
        <color indexed="8"/>
        <rFont val="Arial"/>
        <family val="2"/>
      </rPr>
      <t xml:space="preserve">Se brindo educacion a 51 trabajadores formales e informales
</t>
    </r>
    <r>
      <rPr>
        <b/>
        <sz val="10"/>
        <color indexed="8"/>
        <rFont val="Arial"/>
        <family val="2"/>
      </rPr>
      <t xml:space="preserve">Noviembre: </t>
    </r>
    <r>
      <rPr>
        <sz val="10"/>
        <color indexed="8"/>
        <rFont val="Arial"/>
        <family val="2"/>
      </rPr>
      <t xml:space="preserve"> Se educaron 351 trabajadores formales e Informales en practicas de autocuidado para la prevencion del COVID 19., asi: 107 trabajadores Formales virtualmente y 244 Trabajadores Informales. 
Se brindo educacion adicional a 102 trabajdarores. Para un total de402
Para un cumplimiento del 100%</t>
    </r>
  </si>
  <si>
    <r>
      <t xml:space="preserve">Octubre: </t>
    </r>
    <r>
      <rPr>
        <sz val="10"/>
        <color indexed="8"/>
        <rFont val="Arial"/>
        <family val="2"/>
      </rPr>
      <t xml:space="preserve">Se realizaron 63 visitas a entornos saludables
</t>
    </r>
    <r>
      <rPr>
        <b/>
        <sz val="10"/>
        <color indexed="8"/>
        <rFont val="Arial"/>
        <family val="2"/>
      </rPr>
      <t>Noviembre</t>
    </r>
    <r>
      <rPr>
        <sz val="10"/>
        <color indexed="8"/>
        <rFont val="Arial"/>
        <family val="2"/>
      </rPr>
      <t xml:space="preserve">:  Se realizaron 40 vistas a entornos laboraeles formales para revisar la implementacion de los Protocolos de Bioseguridad, para la prevencion del Covid 19
</t>
    </r>
    <r>
      <rPr>
        <b/>
        <sz val="10"/>
        <color indexed="8"/>
        <rFont val="Arial"/>
        <family val="2"/>
      </rPr>
      <t>Diciembre:</t>
    </r>
    <r>
      <rPr>
        <sz val="10"/>
        <color indexed="8"/>
        <rFont val="Arial"/>
        <family val="2"/>
      </rPr>
      <t xml:space="preserve"> Se realizaron 127 visitas a entornos laboraeles formales para revisar la implementacion de los Protocolos de Bioseguridad, para la prevencion del Covid 
Se realizo de mas 30 visitas debido a la demanda, para un total de 230.
Para un cumplimiento del 100%</t>
    </r>
  </si>
  <si>
    <r>
      <rPr>
        <b/>
        <sz val="10"/>
        <color indexed="8"/>
        <rFont val="Arial"/>
        <family val="2"/>
      </rPr>
      <t xml:space="preserve">Noviembre: </t>
    </r>
    <r>
      <rPr>
        <sz val="10"/>
        <color indexed="8"/>
        <rFont val="Arial"/>
        <family val="2"/>
      </rPr>
      <t xml:space="preserve">Actividad desarrollada con las enfermeras responsables del programa de tuberculosis en IPS Cosmitet, IPS Prado, Sanidad Policía, Clínica Central del Quindío, Salud  caribe sur, Centro médico sanitas, Clínica Guadalupe y Hospital San Juan de Dios
Para un cunplimiento del 100% </t>
    </r>
  </si>
  <si>
    <r>
      <rPr>
        <b/>
        <sz val="10"/>
        <color indexed="8"/>
        <rFont val="Arial"/>
        <family val="2"/>
      </rPr>
      <t>Octubre:</t>
    </r>
    <r>
      <rPr>
        <sz val="10"/>
        <color indexed="8"/>
        <rFont val="Arial"/>
        <family val="2"/>
      </rPr>
      <t xml:space="preserve">Se relacion informe se seguimiento al porcentaje de ingreso de las IPS al Sistema PAI WEB
</t>
    </r>
    <r>
      <rPr>
        <b/>
        <sz val="10"/>
        <color indexed="8"/>
        <rFont val="Arial"/>
        <family val="2"/>
      </rPr>
      <t>Noviembre</t>
    </r>
    <r>
      <rPr>
        <sz val="10"/>
        <color indexed="8"/>
        <rFont val="Arial"/>
        <family val="2"/>
      </rPr>
      <t xml:space="preserve">: Se relaciona informe se seguimiento al porcentaje de ingreso de las IPS al Sistema PAI WEB.
</t>
    </r>
    <r>
      <rPr>
        <b/>
        <sz val="10"/>
        <color indexed="8"/>
        <rFont val="Arial"/>
        <family val="2"/>
      </rPr>
      <t>Diciembre</t>
    </r>
    <r>
      <rPr>
        <sz val="10"/>
        <color indexed="8"/>
        <rFont val="Arial"/>
        <family val="2"/>
      </rPr>
      <t>: Se relaciona informe se seguimiento al porcentaje de ingreso de las IPS al Sistema PAI WEB.
Para un cumplimientto del 100%</t>
    </r>
  </si>
  <si>
    <r>
      <rPr>
        <b/>
        <sz val="10"/>
        <color indexed="8"/>
        <rFont val="Calibri"/>
        <family val="2"/>
      </rPr>
      <t>Octubre</t>
    </r>
    <r>
      <rPr>
        <sz val="10"/>
        <rFont val="Arial"/>
        <family val="2"/>
      </rPr>
      <t xml:space="preserve">: Se entregó informe vía correo electrónico a la Jefe de la Oficina de Salud,  donde se  detalla la situación de Dengue grave en el Municipio, según la información de Sivigila. Copia del informe reposa en los archivos del proyecto Mas control de ETV.                                                                                                                                                                </t>
    </r>
    <r>
      <rPr>
        <b/>
        <sz val="10"/>
        <color indexed="8"/>
        <rFont val="Calibri"/>
        <family val="2"/>
      </rPr>
      <t>Noviembre:</t>
    </r>
    <r>
      <rPr>
        <sz val="10"/>
        <rFont val="Arial"/>
        <family val="2"/>
      </rPr>
      <t xml:space="preserve"> Se entregó informe vía correo electrónico a la Jefe de la Oficina de Salud,  donde se  detalla la situación de Dengue grave en el Municipio, según la información de Sivigila. Copia del informe reposa en los archivos del proyecto Mas control de ETV.  Se anexa informe y el excel del evento con código 220, hasta la semana epidemiológica 48.
</t>
    </r>
    <r>
      <rPr>
        <b/>
        <sz val="10"/>
        <color indexed="8"/>
        <rFont val="Calibri"/>
        <family val="2"/>
      </rPr>
      <t xml:space="preserve">Diciembre: </t>
    </r>
    <r>
      <rPr>
        <sz val="10"/>
        <rFont val="Arial"/>
        <family val="2"/>
      </rPr>
      <t xml:space="preserve">Se entregó informe vía correo electrónico a la Jefe de la Oficina de Salud,  donde se  detalla la situación de Dengue grave en el Municipio, según la información de Sivigila. Copia del informe reposa en los archivos del proyecto Mas control de ETV.  Se anexa informe y el Excel del evento con código 220, hasta la semana epidemiológica 50.                                                                                                                                                                                                                                                                                                                                  Para un cumplimiento del 100%.                                                             </t>
    </r>
  </si>
  <si>
    <r>
      <rPr>
        <b/>
        <sz val="10"/>
        <color indexed="8"/>
        <rFont val="Arial"/>
        <family val="2"/>
      </rPr>
      <t xml:space="preserve">Diciembre: </t>
    </r>
    <r>
      <rPr>
        <sz val="10"/>
        <color indexed="8"/>
        <rFont val="Arial"/>
        <family val="2"/>
      </rPr>
      <t>Se entregó informe vía correo electrónico a la Jefe de la Oficina de Salud Pública,  del funcionamiento de la Estrategia de Gestión Integral-EGI ETV en el Municipio. Copia del informe reposa en los archivos del proyecto Mas control de ETV</t>
    </r>
  </si>
  <si>
    <r>
      <rPr>
        <b/>
        <sz val="10"/>
        <color indexed="8"/>
        <rFont val="Calibri"/>
        <family val="2"/>
      </rPr>
      <t>Octubre</t>
    </r>
    <r>
      <rPr>
        <sz val="10"/>
        <rFont val="Arial"/>
        <family val="2"/>
      </rPr>
      <t xml:space="preserve">: Se informo a 415 personas sobre el evento CoVid19, la enfermedad, forma de transmisión y principalmente sobre las medidas de bioseguridad a practicar para evitar el contagio. Se anexa base de datos de registro de información sustentada en formatos de Rias.
</t>
    </r>
    <r>
      <rPr>
        <b/>
        <sz val="10"/>
        <color indexed="8"/>
        <rFont val="Calibri"/>
        <family val="2"/>
      </rPr>
      <t xml:space="preserve">Noviembre: </t>
    </r>
    <r>
      <rPr>
        <sz val="10"/>
        <rFont val="Arial"/>
        <family val="2"/>
      </rPr>
      <t xml:space="preserve">Se informo a 689 personas sobre el evento CoVid19, la enfermedad, forma de transmisión y principalmente sobre las medidas de bioseguridad a practicar para evitar el contagio. Se anexa base de datos de registro de información sustentada en formatos de Rias. se  educaron de mas 904 personas. 
Para un cumplimiento del 100%
</t>
    </r>
  </si>
  <si>
    <r>
      <t xml:space="preserve">En este periodo se realizarron visitas de seguimiento a IPS en el marco de la Res. 459 de 2012 a las IPS: E.S.E Red salud, Hospital san Juan de Dios, Clinica Central del Quindío y Clinica Dumian Medical.
</t>
    </r>
    <r>
      <rPr>
        <b/>
        <sz val="10"/>
        <color indexed="8"/>
        <rFont val="Arial"/>
        <family val="2"/>
      </rPr>
      <t>Diciembre:</t>
    </r>
    <r>
      <rPr>
        <sz val="10"/>
        <color indexed="8"/>
        <rFont val="Arial"/>
        <family val="2"/>
      </rPr>
      <t xml:space="preserve"> en el mes de diciembre se realizó viisita a la IPS Clinica sagrada familia para verificación de atención a la violencia sexual. Porcentaje de la meta alcanzado: 100%</t>
    </r>
  </si>
  <si>
    <t>Se presenta  avance del documento Estrategia de gestión del riesgo para enfermedades de transmisión sexual"
Para un cumplimiento del 100%</t>
  </si>
  <si>
    <t xml:space="preserve"> Avance del 40% cumplido.  La evidencia reposa en el archivo del proyecto
Para un cumplimiento del 100%</t>
  </si>
  <si>
    <t>Actividad realizada. La evidencia reposa en el archivo del proyecto
Para un cumplimiento del 100%</t>
  </si>
  <si>
    <r>
      <rPr>
        <b/>
        <sz val="10"/>
        <rFont val="Arial"/>
        <family val="2"/>
      </rPr>
      <t xml:space="preserve"> </t>
    </r>
    <r>
      <rPr>
        <sz val="10"/>
        <rFont val="Arial"/>
        <family val="2"/>
      </rPr>
      <t>Actividad realizada. La evidencia reposa en el archivo del proyecto
Para un cumplimiento del 100%</t>
    </r>
  </si>
  <si>
    <r>
      <rPr>
        <b/>
        <sz val="10"/>
        <rFont val="Arial"/>
        <family val="2"/>
      </rPr>
      <t xml:space="preserve"> </t>
    </r>
    <r>
      <rPr>
        <sz val="10"/>
        <rFont val="Arial"/>
        <family val="2"/>
      </rPr>
      <t>Se realiza informe en el que se recopilan las acciones realizadas desde el proyecto de poblaciones vulnerables para la población víctima en el trimestre Octubre a Diciembre
Para un cumplimiento del 100%</t>
    </r>
  </si>
  <si>
    <t>Se presenta informe trimestral sobre participación de adultos mayores en programas formulados en el marco de la política de envejecimiento y vejez. En carpeta del proyecto Promoción de la Salud y Gestión del Riesgo para las Enfermedades Crónicas NO Transmisibles reposa informe.
Para un cumplimiento del 100%</t>
  </si>
  <si>
    <t>Comunas 3,5,7 y 11</t>
  </si>
  <si>
    <t>Comuna 7</t>
  </si>
  <si>
    <r>
      <rPr>
        <sz val="10"/>
        <rFont val="Arial"/>
        <family val="2"/>
      </rPr>
      <t xml:space="preserve">Se presentan 3 informes  mensuales de acciones de promocion y prevencion Covid-19
</t>
    </r>
    <r>
      <rPr>
        <sz val="10"/>
        <rFont val="Arial"/>
        <family val="2"/>
      </rPr>
      <t xml:space="preserve">
Para un cumplimiento del 100%</t>
    </r>
  </si>
  <si>
    <t xml:space="preserve"> Se realiza Capacitación a través de Facebook Live el día 18 de Diciembre desde las 2PM sobre los roles de las IPS y EPS en el marco de la expedición de certificados de discapacidad según la resolución 113
Para un cumplimiento del 100%</t>
  </si>
  <si>
    <t>COMUNAS 1 - 2 - 3 - 4 - 5 - 6 - 7 - 8</t>
  </si>
  <si>
    <t>Comunas 2,3,6,7,9,10 y 11</t>
  </si>
  <si>
    <t>150 personas Inyectan Drogas</t>
  </si>
  <si>
    <t>comunas 1, 2, 5 y 7</t>
  </si>
  <si>
    <t>Se presenta informe trimestral sobre la Estrategia virtual y/o presencial con contenidos de zonas de orientación escolar y orientación universitaria para la prevención del consumo de drogas. En carpeta del proyecto reposa el informe
Para un cumplimientto del 100%</t>
  </si>
  <si>
    <t>Niños, niñas adolescentes, adultos y adultosmayores de diferentes instituciones: Instituciones educativas, IPS y Centros de larga estancia</t>
  </si>
  <si>
    <r>
      <rPr>
        <b/>
        <sz val="10"/>
        <color indexed="8"/>
        <rFont val="Arial"/>
        <family val="2"/>
      </rPr>
      <t xml:space="preserve"> </t>
    </r>
    <r>
      <rPr>
        <sz val="10"/>
        <color indexed="8"/>
        <rFont val="Arial"/>
        <family val="2"/>
      </rPr>
      <t>En carpeta del proyecto reposa informe sobre atenciones brindadas a población victima del conflicto armado con corte al día 30 de noviembre de 2020; asi, se alcanza la meta establecida en un 100%.</t>
    </r>
  </si>
  <si>
    <t>En carpeta de proyecto reposa documento avance de adopción de politica el cual contempla algunos lineamientos tecnicos. EL porcentaje de alcance de la meta establecida es 100%.</t>
  </si>
  <si>
    <t>Comuna 6-7 y 8</t>
  </si>
  <si>
    <r>
      <rPr>
        <b/>
        <sz val="10"/>
        <color indexed="8"/>
        <rFont val="Arial"/>
        <family val="2"/>
      </rPr>
      <t>Octubre</t>
    </r>
    <r>
      <rPr>
        <sz val="10"/>
        <color indexed="8"/>
        <rFont val="Arial"/>
        <family val="2"/>
      </rPr>
      <t>:Se cumplio la meta ya que se ha incrementado la vigilancia a los protocolos de bioseguridad por el gran incremento que ha tenido el covid 19 realizando campañas en barrios priorizados.  En total se revisaron 236 
Para un cumplimiento del 100%</t>
    </r>
  </si>
  <si>
    <t>Comunas 6,7 y 10</t>
  </si>
  <si>
    <t>Comunas 2,6,7 y 10</t>
  </si>
  <si>
    <t>COMUNA 10</t>
  </si>
  <si>
    <t xml:space="preserve">Enfermeras responsables del programa de tuberculosis </t>
  </si>
  <si>
    <t xml:space="preserve"> seguimiento coberturas acumuladas   del presente año.
Para un cumplimientto del 100%</t>
  </si>
  <si>
    <t xml:space="preserve"> Se entregó del trimestre octubre a diciembre, informe vía correo electrónico a la Jefe de la Oficina de Salud Pública,  con datos de los barrios intervenidos de acuerdo al riesgo entomológico y epidemiológico en el Municipio, según la información de actividades de control vectorial  y del Sivigila. Copia del informe reposa en los archivos del proyecto Mas control de ETV.  
Para un cumplimiento del 100%</t>
  </si>
  <si>
    <t>Comunas 1,2,3,7 10 y 11</t>
  </si>
  <si>
    <t>SOAT: Recibidas 221, 
APH: Recibidas114, 
TOTAL EVENTOS:335
TOTAL EVENTOS SOLUCIONADOS: 293</t>
  </si>
  <si>
    <t>336.421/304.764(100%), Indicador que varia de acuerdo a las novedades de Ingresos y Egresos de afiliados al SGSSS.</t>
  </si>
  <si>
    <t>Se programaron las 9 EPS que operan en el munipio para realizar auditoria dentro del mes de noviembre y diciembre.</t>
  </si>
  <si>
    <t>Se realizaron 29 auditorias asi: 6 viistas de verificacion 1.155 (protocolos bioseguridad). 
11 viistas de seguimiento a planes de mejoramiento de auditorias de verificacion 1.155 (protocolos bioseguridad).
7 visitas de seguimiento a planes de accion por auditorias anteriores de COVID.
1 auditoria del SOGC.
4 auditoria de PAMCE</t>
  </si>
  <si>
    <t>3/3= 100%Cruces de Bases de Datos mensual para depuracion y actualizacion del Regimen subsidiado del Municipio de Armenia</t>
  </si>
  <si>
    <t>Envio de bases de datos a REDSALUD ESEpara la presatcion de los servicios de urgencias y  bajo nivel de complejidad de  la población  Prioritaria (discapacidad, materna, menores de 5 años,etc..)</t>
  </si>
  <si>
    <t>se realizo reunion con CTSSS  el dia 17 de diciembre  a las 10 AM ( VIRTUAL) Y ASOCIACION DE USUARIOS DE RED SALUD AREMNIA  el 17 de diciembre  a las 2:00 pm  cuyo fin en ambas reuniones  fue   empoderar a la ciudadania  en partcipacion social en salud, R 20630 2017 y gestion año 2020 TAMBIEN SE REALIZO CONVOCATORIA  PARA FORMACION EN :incorporacion del enfoque diferencial, certificacion de discapacidad y control social  generando en espacio convovatoria  para el dia 18 de diciembre con diferentes entidades de control y vigilancia en salud como ponentes (vitual)</t>
  </si>
  <si>
    <t>se realizo AISTENCIA TECNICA  para el  fortaleciemineto institucioanlo de IPS Y EPS cuyo objetivo fue la  socializacion  de la implementacion de la politica publica  de participacion social en salud  y  socializacion de los requerimientos para el cargue del seguimiento a la platraforma SISPRO  asi mismo   en pro al fortalecimeinto intitucional y el empoderamiento de la ciudadania  se realizo  seminario de participacion social en salud el dia 18 de diciembre 2020  ( por webinar facebook live  con temas en control social por ponente de la super salud, atencion con enfoque diferencial ponente del departamento del Quindio  socializacion certificacion de discapacidad ponente municiapl  y socializacion estrateia 1 doc 3. salud sexual y reproductiva asi mismo  se realizaron  auditorias de implenetacion de la politica publica  a la ESE municipal</t>
  </si>
  <si>
    <t>Despacho Secretaria de salud</t>
  </si>
  <si>
    <t>se ejecucto plan compras  con apoyo en pago urgencias de salud  y contrato para la poblacion pobre no afiliada con la ese redsalud armenia,</t>
  </si>
  <si>
    <t xml:space="preserve">MUNICIPIO DE ARMENIA </t>
  </si>
  <si>
    <t>PARTE POBLACION NO AFILIADA Y FUNCIONAMIENTO DE LA SECRETARIA DE SALUD,</t>
  </si>
  <si>
    <t>116.04.8.15.02.19.022.022.001.1039</t>
  </si>
  <si>
    <t>116.04.8.15.02.19.022.022.001.1037</t>
  </si>
  <si>
    <t>116.04.8.15.02.19.022.022.001.1038</t>
  </si>
  <si>
    <t>116.02.8.15.02.19.022.022.601.1034</t>
  </si>
  <si>
    <t>116.03.8.15.02.41.023.023.530.1035</t>
  </si>
  <si>
    <t>116.04.8.15.02.19.022.022.001.1040</t>
  </si>
  <si>
    <t>116.01.8.15.02.19.026.026.016.1006</t>
  </si>
  <si>
    <t>116.01.8.15.02.19.025.025.016.1026</t>
  </si>
  <si>
    <t>116.01.8.15.02.19.025.025.012.1000</t>
  </si>
  <si>
    <t>116.01.8.15.02.19.025.025.016.1005</t>
  </si>
  <si>
    <t>116.01.8.15.02.19.025.025.530.1033</t>
  </si>
  <si>
    <t>116.01.8.15.02.19.028.028.001.1027</t>
  </si>
  <si>
    <t>116.01.8.15.02.19.025.025.016.1024</t>
  </si>
  <si>
    <t>116.01.8.15.02.19.025.025.016.1031</t>
  </si>
  <si>
    <t>116.01.8.15.02.19.026.026.016.1004</t>
  </si>
  <si>
    <t>116.01.8.15.02.19.026.026.016.1023</t>
  </si>
  <si>
    <t>116.01.8.15.02.19.026.026.016.1022</t>
  </si>
  <si>
    <t>116.01.8.15.02.19.028.028.016.1028</t>
  </si>
  <si>
    <t>116.01.8.15.02.19.028.028.016.1032</t>
  </si>
  <si>
    <t>116.01.8.15.02.19.028.028.016.1030</t>
  </si>
  <si>
    <t>116.04.8.15.02.19.022.022.001.1036</t>
  </si>
  <si>
    <t xml:space="preserve">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</si>
</sst>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
    <numFmt numFmtId="185" formatCode="&quot;$&quot;\ #,##0.00"/>
    <numFmt numFmtId="186" formatCode="0.0000"/>
    <numFmt numFmtId="187" formatCode="0.00000"/>
    <numFmt numFmtId="188" formatCode="0.000000"/>
    <numFmt numFmtId="189" formatCode="0.000"/>
    <numFmt numFmtId="190" formatCode="0.0"/>
    <numFmt numFmtId="191" formatCode="&quot;$&quot;\ #,##0.0"/>
    <numFmt numFmtId="192" formatCode="&quot;$&quot;\ #,##0.000"/>
    <numFmt numFmtId="193" formatCode="&quot;$&quot;\ #,##0.0000"/>
    <numFmt numFmtId="194" formatCode="&quot;$&quot;\ #,##0.00000"/>
    <numFmt numFmtId="195" formatCode="[$-240A]dddd\,\ d\ &quot;de&quot;\ mmmm\ &quot;de&quot;\ yyyy"/>
    <numFmt numFmtId="196" formatCode="[$-240A]h:mm:ss\ AM/PM"/>
  </numFmts>
  <fonts count="4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sz val="10"/>
      <color indexed="8"/>
      <name val="Arial"/>
      <family val="2"/>
    </font>
    <font>
      <b/>
      <sz val="10"/>
      <color indexed="8"/>
      <name val="Arial"/>
      <family val="2"/>
    </font>
    <font>
      <b/>
      <sz val="10"/>
      <color indexed="8"/>
      <name val="Calibri"/>
      <family val="2"/>
    </font>
    <font>
      <sz val="8.5"/>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sz val="10"/>
      <color indexed="63"/>
      <name val="Arial"/>
      <family val="2"/>
    </font>
    <font>
      <sz val="10"/>
      <color indexed="8"/>
      <name val="Calibri"/>
      <family val="2"/>
    </font>
    <font>
      <sz val="8"/>
      <name val="Segoe UI"/>
      <family val="2"/>
    </font>
    <font>
      <u val="single"/>
      <sz val="10"/>
      <color theme="10"/>
      <name val="Arial"/>
      <family val="2"/>
    </font>
    <font>
      <u val="single"/>
      <sz val="10"/>
      <color theme="11"/>
      <name val="Arial"/>
      <family val="2"/>
    </font>
    <font>
      <b/>
      <sz val="11"/>
      <color rgb="FF6F6F6E"/>
      <name val="Calibri"/>
      <family val="2"/>
    </font>
    <font>
      <b/>
      <sz val="11"/>
      <color theme="0"/>
      <name val="Calibri"/>
      <family val="2"/>
    </font>
    <font>
      <sz val="11"/>
      <color theme="1"/>
      <name val="Calibri"/>
      <family val="2"/>
    </font>
    <font>
      <sz val="10"/>
      <color rgb="FFFF0000"/>
      <name val="Arial"/>
      <family val="2"/>
    </font>
    <font>
      <sz val="10"/>
      <color theme="1"/>
      <name val="Arial"/>
      <family val="2"/>
    </font>
    <font>
      <b/>
      <sz val="10"/>
      <color theme="1"/>
      <name val="Arial"/>
      <family val="2"/>
    </font>
    <font>
      <sz val="10"/>
      <color rgb="FF000000"/>
      <name val="Arial"/>
      <family val="2"/>
    </font>
    <font>
      <sz val="10"/>
      <color rgb="FF000000"/>
      <name val="Calibri"/>
      <family val="2"/>
    </font>
    <font>
      <sz val="10"/>
      <color rgb="FF222222"/>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E699"/>
        <bgColor indexed="64"/>
      </patternFill>
    </fill>
    <fill>
      <patternFill patternType="solid">
        <fgColor rgb="FFFFFF99"/>
        <bgColor indexed="64"/>
      </patternFill>
    </fill>
    <fill>
      <patternFill patternType="solid">
        <fgColor theme="8" tint="0.5999900102615356"/>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0" tint="-0.1499900072813034"/>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thin"/>
      <right style="thin"/>
      <top>
        <color indexed="63"/>
      </top>
      <bottom style="thin"/>
    </border>
    <border>
      <left style="medium"/>
      <right style="thin"/>
      <top>
        <color indexed="63"/>
      </top>
      <bottom style="thin"/>
    </border>
    <border>
      <left style="medium"/>
      <right style="thin"/>
      <top style="medium"/>
      <bottom style="thin"/>
    </border>
    <border>
      <left style="thin"/>
      <right style="medium"/>
      <top>
        <color indexed="63"/>
      </top>
      <bottom style="thin"/>
    </border>
    <border>
      <left style="medium"/>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0" fontId="38" fillId="22" borderId="5">
      <alignment horizontal="center" vertical="center" wrapText="1"/>
      <protection/>
    </xf>
    <xf numFmtId="0" fontId="39" fillId="23" borderId="6">
      <alignment horizontal="center" vertical="center" wrapText="1"/>
      <protection/>
    </xf>
    <xf numFmtId="171" fontId="0" fillId="0" borderId="0" applyFill="0" applyBorder="0" applyAlignment="0" applyProtection="0"/>
    <xf numFmtId="169" fontId="0" fillId="0" borderId="0" applyFill="0" applyBorder="0" applyAlignment="0" applyProtection="0"/>
    <xf numFmtId="43" fontId="0" fillId="0" borderId="0" applyFont="0" applyFill="0" applyBorder="0" applyAlignment="0" applyProtection="0"/>
    <xf numFmtId="183" fontId="0" fillId="0" borderId="0" applyFill="0" applyBorder="0" applyAlignment="0" applyProtection="0"/>
    <xf numFmtId="182" fontId="0" fillId="0" borderId="0" applyFill="0" applyBorder="0" applyAlignment="0" applyProtection="0"/>
    <xf numFmtId="0" fontId="10" fillId="24"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0" fillId="0" borderId="0">
      <alignment/>
      <protection/>
    </xf>
    <xf numFmtId="0" fontId="0" fillId="25" borderId="7" applyNumberFormat="0" applyAlignment="0" applyProtection="0"/>
    <xf numFmtId="9" fontId="0" fillId="0" borderId="0" applyFill="0" applyBorder="0" applyAlignment="0" applyProtection="0"/>
    <xf numFmtId="0" fontId="11" fillId="16"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7" fillId="0" borderId="10" applyNumberFormat="0" applyFill="0" applyAlignment="0" applyProtection="0"/>
    <xf numFmtId="0" fontId="14" fillId="0" borderId="11" applyNumberFormat="0" applyFill="0" applyAlignment="0" applyProtection="0"/>
  </cellStyleXfs>
  <cellXfs count="27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20" fillId="0" borderId="0" xfId="0" applyFont="1" applyBorder="1" applyAlignment="1">
      <alignment vertical="center" wrapText="1"/>
    </xf>
    <xf numFmtId="0" fontId="0" fillId="0" borderId="0" xfId="0" applyFont="1" applyBorder="1" applyAlignment="1">
      <alignment horizontal="right" vertical="center" wrapText="1"/>
    </xf>
    <xf numFmtId="184" fontId="0" fillId="0" borderId="0" xfId="0" applyNumberFormat="1" applyFont="1" applyAlignment="1">
      <alignment horizontal="right" vertical="center" wrapText="1"/>
    </xf>
    <xf numFmtId="0" fontId="41" fillId="0" borderId="0" xfId="0" applyFont="1" applyBorder="1" applyAlignment="1">
      <alignment vertical="center" wrapText="1"/>
    </xf>
    <xf numFmtId="0" fontId="41"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42" fillId="0" borderId="19" xfId="0" applyFont="1" applyFill="1" applyBorder="1" applyAlignment="1">
      <alignment horizontal="center" vertical="center" wrapText="1"/>
    </xf>
    <xf numFmtId="0" fontId="42" fillId="0" borderId="19" xfId="0" applyFont="1" applyFill="1" applyBorder="1" applyAlignment="1">
      <alignment horizontal="justify" vertical="center" wrapText="1"/>
    </xf>
    <xf numFmtId="9" fontId="42" fillId="0" borderId="19" xfId="0" applyNumberFormat="1" applyFont="1" applyFill="1" applyBorder="1" applyAlignment="1">
      <alignment horizontal="center" vertical="center" wrapText="1"/>
    </xf>
    <xf numFmtId="0" fontId="42" fillId="0" borderId="19" xfId="49" applyFont="1" applyFill="1" applyBorder="1" applyAlignment="1">
      <alignment horizontal="center" vertical="center" wrapText="1"/>
      <protection/>
    </xf>
    <xf numFmtId="0" fontId="42" fillId="0" borderId="19" xfId="0" applyFont="1" applyFill="1" applyBorder="1" applyAlignment="1">
      <alignment vertical="center" wrapText="1"/>
    </xf>
    <xf numFmtId="0" fontId="18" fillId="26" borderId="0" xfId="0" applyFont="1" applyFill="1" applyAlignment="1">
      <alignment vertical="center"/>
    </xf>
    <xf numFmtId="0" fontId="43" fillId="0" borderId="19" xfId="0" applyFont="1" applyFill="1" applyBorder="1" applyAlignment="1">
      <alignment horizontal="left" vertical="center" wrapText="1"/>
    </xf>
    <xf numFmtId="9" fontId="42" fillId="0" borderId="19" xfId="50" applyNumberFormat="1" applyFont="1" applyFill="1" applyBorder="1" applyAlignment="1">
      <alignment horizontal="center" vertical="center" wrapText="1"/>
      <protection/>
    </xf>
    <xf numFmtId="0" fontId="18" fillId="0" borderId="0" xfId="0" applyFont="1" applyFill="1" applyAlignment="1">
      <alignment vertical="center"/>
    </xf>
    <xf numFmtId="0" fontId="0"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1" fontId="42" fillId="0" borderId="19" xfId="0" applyNumberFormat="1" applyFont="1" applyFill="1" applyBorder="1" applyAlignment="1">
      <alignment horizontal="center" vertical="center" wrapText="1"/>
    </xf>
    <xf numFmtId="3" fontId="42" fillId="0" borderId="19"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center" vertical="center" wrapText="1"/>
    </xf>
    <xf numFmtId="0" fontId="43" fillId="27" borderId="20" xfId="0" applyFont="1" applyFill="1" applyBorder="1" applyAlignment="1">
      <alignment horizontal="center" vertical="center" wrapText="1"/>
    </xf>
    <xf numFmtId="0" fontId="43" fillId="0" borderId="21" xfId="0" applyFont="1" applyFill="1" applyBorder="1" applyAlignment="1">
      <alignment horizontal="left" vertical="center" wrapText="1"/>
    </xf>
    <xf numFmtId="0" fontId="42" fillId="0" borderId="21" xfId="0" applyFont="1" applyFill="1" applyBorder="1" applyAlignment="1">
      <alignment horizontal="center" vertical="center" wrapText="1"/>
    </xf>
    <xf numFmtId="0" fontId="42" fillId="0" borderId="21" xfId="50" applyFont="1" applyFill="1" applyBorder="1" applyAlignment="1">
      <alignment horizontal="justify" vertical="center" wrapText="1"/>
      <protection/>
    </xf>
    <xf numFmtId="9" fontId="42" fillId="0" borderId="21" xfId="50" applyNumberFormat="1" applyFont="1" applyFill="1" applyBorder="1" applyAlignment="1">
      <alignment horizontal="center" vertical="center" wrapText="1"/>
      <protection/>
    </xf>
    <xf numFmtId="0" fontId="0" fillId="0" borderId="0" xfId="0" applyFont="1" applyFill="1" applyAlignment="1">
      <alignment horizontal="left" vertical="center" wrapText="1"/>
    </xf>
    <xf numFmtId="0" fontId="42" fillId="0" borderId="19" xfId="0" applyFont="1" applyFill="1" applyBorder="1" applyAlignment="1">
      <alignment horizontal="left" vertical="center" wrapText="1"/>
    </xf>
    <xf numFmtId="0" fontId="42" fillId="0" borderId="19" xfId="0" applyFont="1" applyFill="1" applyBorder="1" applyAlignment="1" quotePrefix="1">
      <alignment horizontal="left" vertical="center" wrapText="1"/>
    </xf>
    <xf numFmtId="0" fontId="42" fillId="0" borderId="21" xfId="0" applyFont="1" applyFill="1" applyBorder="1" applyAlignment="1">
      <alignment horizontal="left" vertical="center" wrapText="1"/>
    </xf>
    <xf numFmtId="0" fontId="21" fillId="0" borderId="0" xfId="0" applyFont="1" applyBorder="1" applyAlignment="1">
      <alignment horizontal="center"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Alignment="1">
      <alignment vertical="center" wrapText="1"/>
    </xf>
    <xf numFmtId="0" fontId="44"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1" xfId="0" applyFont="1" applyFill="1" applyBorder="1" applyAlignment="1">
      <alignment horizontal="center" vertical="center" wrapText="1"/>
    </xf>
    <xf numFmtId="184" fontId="0" fillId="0" borderId="0" xfId="0" applyNumberFormat="1" applyFont="1" applyAlignment="1">
      <alignment vertical="center"/>
    </xf>
    <xf numFmtId="43" fontId="0" fillId="0" borderId="0" xfId="0" applyNumberFormat="1" applyFont="1" applyBorder="1" applyAlignment="1">
      <alignment horizontal="right" vertical="center" wrapText="1"/>
    </xf>
    <xf numFmtId="43" fontId="0" fillId="0" borderId="0" xfId="53" applyFont="1" applyAlignment="1">
      <alignment/>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8" fillId="0" borderId="22" xfId="0" applyFont="1" applyFill="1" applyBorder="1" applyAlignment="1">
      <alignment horizontal="left" vertical="center" wrapText="1"/>
    </xf>
    <xf numFmtId="0" fontId="18" fillId="28" borderId="13" xfId="0" applyFont="1" applyFill="1" applyBorder="1" applyAlignment="1">
      <alignment horizontal="center" vertical="center" wrapText="1"/>
    </xf>
    <xf numFmtId="0" fontId="18" fillId="29" borderId="13" xfId="0" applyFont="1" applyFill="1" applyBorder="1" applyAlignment="1">
      <alignment horizontal="center" vertical="center" wrapText="1"/>
    </xf>
    <xf numFmtId="0" fontId="18" fillId="29" borderId="22"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3" xfId="0" applyFont="1" applyFill="1" applyBorder="1" applyAlignment="1" quotePrefix="1">
      <alignment horizontal="left" vertical="center" wrapText="1"/>
    </xf>
    <xf numFmtId="9" fontId="42" fillId="0" borderId="23" xfId="0" applyNumberFormat="1" applyFont="1" applyFill="1" applyBorder="1" applyAlignment="1" quotePrefix="1">
      <alignment horizontal="center" vertical="center" wrapText="1"/>
    </xf>
    <xf numFmtId="9" fontId="42" fillId="0" borderId="23" xfId="0" applyNumberFormat="1" applyFont="1" applyFill="1" applyBorder="1" applyAlignment="1">
      <alignment horizontal="center" vertical="center" wrapText="1"/>
    </xf>
    <xf numFmtId="9" fontId="42" fillId="0" borderId="21" xfId="0" applyNumberFormat="1" applyFont="1" applyFill="1" applyBorder="1" applyAlignment="1">
      <alignment horizontal="center" vertical="center" wrapText="1"/>
    </xf>
    <xf numFmtId="9" fontId="0" fillId="0" borderId="21"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184" fontId="0" fillId="0" borderId="23"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184" fontId="0" fillId="0" borderId="19"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185" fontId="0" fillId="0" borderId="19"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184" fontId="0" fillId="0" borderId="21"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18" fillId="29" borderId="27" xfId="0" applyFont="1" applyFill="1" applyBorder="1" applyAlignment="1">
      <alignment horizontal="center" vertical="center" wrapText="1"/>
    </xf>
    <xf numFmtId="0" fontId="18" fillId="29" borderId="28" xfId="0" applyFont="1" applyFill="1" applyBorder="1" applyAlignment="1">
      <alignment horizontal="center" vertical="center" wrapText="1"/>
    </xf>
    <xf numFmtId="0" fontId="0" fillId="26" borderId="19" xfId="0"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0" fontId="42" fillId="0" borderId="19" xfId="0" applyFont="1" applyBorder="1" applyAlignment="1">
      <alignment horizontal="justify" vertical="center" wrapText="1"/>
    </xf>
    <xf numFmtId="0" fontId="42" fillId="0" borderId="19" xfId="0" applyFont="1" applyFill="1" applyBorder="1" applyAlignment="1">
      <alignment horizontal="justify" vertical="top" wrapText="1"/>
    </xf>
    <xf numFmtId="0" fontId="43" fillId="0" borderId="19" xfId="0" applyFont="1" applyFill="1" applyBorder="1" applyAlignment="1">
      <alignment horizontal="justify" vertical="center" wrapText="1"/>
    </xf>
    <xf numFmtId="0" fontId="0" fillId="0" borderId="19" xfId="0" applyNumberFormat="1" applyFont="1" applyFill="1" applyBorder="1" applyAlignment="1">
      <alignment horizontal="center" vertical="center" wrapText="1"/>
    </xf>
    <xf numFmtId="0" fontId="25" fillId="0" borderId="19" xfId="0" applyFont="1" applyFill="1" applyBorder="1" applyAlignment="1">
      <alignment horizontal="justify" vertical="center" wrapText="1"/>
    </xf>
    <xf numFmtId="0" fontId="25" fillId="0" borderId="19" xfId="0" applyFont="1" applyFill="1" applyBorder="1" applyAlignment="1">
      <alignment horizontal="justify" vertical="top" wrapText="1"/>
    </xf>
    <xf numFmtId="9" fontId="0" fillId="0" borderId="23" xfId="62" applyFill="1" applyBorder="1" applyAlignment="1">
      <alignment horizontal="center" vertical="center" wrapText="1"/>
    </xf>
    <xf numFmtId="9" fontId="0" fillId="0" borderId="19" xfId="62" applyFill="1" applyBorder="1" applyAlignment="1">
      <alignment horizontal="center" vertical="center" wrapText="1"/>
    </xf>
    <xf numFmtId="9" fontId="0" fillId="0" borderId="21" xfId="62" applyFill="1" applyBorder="1" applyAlignment="1">
      <alignment horizontal="center" vertical="center" wrapText="1"/>
    </xf>
    <xf numFmtId="0" fontId="42" fillId="0" borderId="29" xfId="0" applyFont="1" applyFill="1" applyBorder="1" applyAlignment="1">
      <alignment horizontal="left" vertical="center" wrapText="1"/>
    </xf>
    <xf numFmtId="9" fontId="42" fillId="0" borderId="29" xfId="0" applyNumberFormat="1" applyFont="1" applyFill="1" applyBorder="1" applyAlignment="1">
      <alignment horizontal="center" vertical="center" wrapText="1"/>
    </xf>
    <xf numFmtId="0" fontId="43" fillId="30" borderId="30" xfId="0" applyFont="1" applyFill="1" applyBorder="1" applyAlignment="1">
      <alignment horizontal="center" vertical="center" wrapText="1"/>
    </xf>
    <xf numFmtId="0" fontId="43" fillId="0" borderId="29" xfId="0" applyFont="1" applyFill="1" applyBorder="1" applyAlignment="1">
      <alignment horizontal="left" vertical="center" wrapText="1"/>
    </xf>
    <xf numFmtId="0" fontId="42" fillId="0" borderId="29" xfId="0" applyFont="1" applyFill="1" applyBorder="1" applyAlignment="1">
      <alignment horizontal="center" vertical="center" wrapText="1"/>
    </xf>
    <xf numFmtId="0" fontId="0" fillId="0" borderId="12" xfId="0" applyFont="1" applyFill="1" applyBorder="1" applyAlignment="1">
      <alignment horizontal="justify" vertical="center" wrapText="1"/>
    </xf>
    <xf numFmtId="184" fontId="0" fillId="0" borderId="0" xfId="0" applyNumberFormat="1" applyFont="1" applyBorder="1" applyAlignment="1">
      <alignment horizontal="justify" vertical="center" wrapText="1"/>
    </xf>
    <xf numFmtId="0" fontId="18" fillId="0" borderId="13" xfId="0" applyFont="1" applyFill="1" applyBorder="1" applyAlignment="1">
      <alignment horizontal="justify" vertical="center" wrapText="1"/>
    </xf>
    <xf numFmtId="0" fontId="18" fillId="28" borderId="13" xfId="0" applyFont="1" applyFill="1" applyBorder="1" applyAlignment="1">
      <alignment horizontal="justify" vertical="center" wrapText="1"/>
    </xf>
    <xf numFmtId="184" fontId="0" fillId="0" borderId="23" xfId="0" applyNumberFormat="1" applyFont="1" applyFill="1" applyBorder="1" applyAlignment="1">
      <alignment horizontal="justify" vertical="center" wrapText="1"/>
    </xf>
    <xf numFmtId="184" fontId="0" fillId="0" borderId="19" xfId="0" applyNumberFormat="1" applyFont="1" applyFill="1" applyBorder="1" applyAlignment="1" quotePrefix="1">
      <alignment horizontal="justify" vertical="center" wrapText="1"/>
    </xf>
    <xf numFmtId="184" fontId="0" fillId="0" borderId="19" xfId="0" applyNumberFormat="1" applyFont="1" applyFill="1" applyBorder="1" applyAlignment="1">
      <alignment horizontal="justify" vertical="center" wrapText="1"/>
    </xf>
    <xf numFmtId="185" fontId="0" fillId="0" borderId="19" xfId="0" applyNumberFormat="1"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25" fillId="0" borderId="19" xfId="0" applyFont="1" applyBorder="1" applyAlignment="1">
      <alignment horizontal="justify" vertical="top" wrapText="1"/>
    </xf>
    <xf numFmtId="0" fontId="25" fillId="0" borderId="19" xfId="0" applyFont="1" applyBorder="1" applyAlignment="1">
      <alignment horizontal="justify" vertical="center" wrapText="1"/>
    </xf>
    <xf numFmtId="0" fontId="0" fillId="0" borderId="19" xfId="0" applyFont="1" applyBorder="1" applyAlignment="1">
      <alignment horizontal="justify" vertical="center" wrapText="1"/>
    </xf>
    <xf numFmtId="0" fontId="42" fillId="0" borderId="19" xfId="0" applyFont="1" applyBorder="1" applyAlignment="1">
      <alignment horizontal="justify" vertical="top" wrapText="1"/>
    </xf>
    <xf numFmtId="0" fontId="0" fillId="0" borderId="19" xfId="0" applyFont="1" applyBorder="1" applyAlignment="1">
      <alignment horizontal="justify" vertical="top" wrapText="1"/>
    </xf>
    <xf numFmtId="0" fontId="21" fillId="0" borderId="19" xfId="0" applyFont="1" applyFill="1" applyBorder="1" applyAlignment="1">
      <alignment horizontal="justify" vertical="center" wrapText="1"/>
    </xf>
    <xf numFmtId="0" fontId="0" fillId="0" borderId="19" xfId="0" applyFont="1" applyFill="1" applyBorder="1" applyAlignment="1">
      <alignment horizontal="justify" vertical="top" wrapText="1"/>
    </xf>
    <xf numFmtId="0" fontId="43" fillId="0" borderId="19" xfId="0" applyFont="1" applyBorder="1" applyAlignment="1">
      <alignment horizontal="justify" vertical="center" wrapText="1"/>
    </xf>
    <xf numFmtId="184" fontId="0" fillId="0" borderId="21" xfId="0" applyNumberFormat="1" applyFont="1" applyFill="1" applyBorder="1" applyAlignment="1">
      <alignment horizontal="justify" vertical="center" wrapText="1"/>
    </xf>
    <xf numFmtId="43" fontId="0" fillId="0" borderId="0" xfId="53" applyFont="1" applyAlignment="1">
      <alignment horizontal="justify"/>
    </xf>
    <xf numFmtId="43" fontId="0" fillId="0" borderId="0" xfId="0" applyNumberFormat="1" applyFont="1" applyBorder="1" applyAlignment="1">
      <alignment horizontal="justify" vertical="center" wrapText="1"/>
    </xf>
    <xf numFmtId="0" fontId="0" fillId="0" borderId="0" xfId="0" applyFont="1" applyBorder="1" applyAlignment="1">
      <alignment horizontal="justify" vertical="center" wrapText="1"/>
    </xf>
    <xf numFmtId="184" fontId="0" fillId="0" borderId="0" xfId="0" applyNumberFormat="1" applyFont="1" applyAlignment="1">
      <alignment horizontal="justify" vertical="center" wrapText="1"/>
    </xf>
    <xf numFmtId="0" fontId="28" fillId="0" borderId="19" xfId="0" applyFont="1" applyFill="1" applyBorder="1" applyAlignment="1">
      <alignment horizontal="justify" vertical="center" wrapText="1"/>
    </xf>
    <xf numFmtId="0" fontId="0" fillId="0" borderId="19" xfId="0" applyBorder="1" applyAlignment="1" quotePrefix="1">
      <alignment horizontal="left" vertical="center"/>
    </xf>
    <xf numFmtId="171" fontId="0" fillId="0" borderId="19" xfId="51" applyFont="1" applyBorder="1" applyAlignment="1">
      <alignment vertical="center"/>
    </xf>
    <xf numFmtId="3" fontId="0" fillId="0" borderId="19" xfId="0" applyNumberFormat="1" applyFont="1" applyFill="1" applyBorder="1" applyAlignment="1">
      <alignment horizontal="center" vertical="center" wrapText="1"/>
    </xf>
    <xf numFmtId="0" fontId="0" fillId="0" borderId="23" xfId="0" applyBorder="1" applyAlignment="1" quotePrefix="1">
      <alignment horizontal="left" vertical="center"/>
    </xf>
    <xf numFmtId="0" fontId="0" fillId="0" borderId="21" xfId="0" applyBorder="1" applyAlignment="1" quotePrefix="1">
      <alignment horizontal="left" vertical="center"/>
    </xf>
    <xf numFmtId="0" fontId="43" fillId="30" borderId="31" xfId="0" applyFont="1" applyFill="1" applyBorder="1" applyAlignment="1">
      <alignment horizontal="center" vertical="center" wrapText="1"/>
    </xf>
    <xf numFmtId="0" fontId="43" fillId="0" borderId="23" xfId="0" applyFont="1" applyFill="1" applyBorder="1" applyAlignment="1">
      <alignment horizontal="left" vertical="center" wrapText="1"/>
    </xf>
    <xf numFmtId="0" fontId="42" fillId="0" borderId="23" xfId="0" applyFont="1" applyFill="1" applyBorder="1" applyAlignment="1">
      <alignment horizontal="center" vertical="center" wrapText="1"/>
    </xf>
    <xf numFmtId="0" fontId="42" fillId="0" borderId="23" xfId="50" applyFont="1" applyFill="1" applyBorder="1" applyAlignment="1">
      <alignment vertical="center" wrapText="1"/>
      <protection/>
    </xf>
    <xf numFmtId="9" fontId="42" fillId="0" borderId="23" xfId="50" applyNumberFormat="1" applyFont="1" applyFill="1" applyBorder="1" applyAlignment="1">
      <alignment horizontal="center" vertical="center" wrapText="1"/>
      <protection/>
    </xf>
    <xf numFmtId="0" fontId="42" fillId="0" borderId="23" xfId="0" applyFont="1" applyFill="1" applyBorder="1" applyAlignment="1">
      <alignment horizontal="left" vertical="center" wrapText="1"/>
    </xf>
    <xf numFmtId="0" fontId="42" fillId="0" borderId="23" xfId="0" applyFont="1" applyFill="1" applyBorder="1" applyAlignment="1" quotePrefix="1">
      <alignment horizontal="left" vertical="center" wrapText="1"/>
    </xf>
    <xf numFmtId="9" fontId="42" fillId="0" borderId="24" xfId="0" applyNumberFormat="1" applyFont="1" applyFill="1" applyBorder="1" applyAlignment="1">
      <alignment horizontal="center" vertical="center" wrapText="1"/>
    </xf>
    <xf numFmtId="9" fontId="42" fillId="0" borderId="25" xfId="0" applyNumberFormat="1" applyFont="1" applyFill="1" applyBorder="1" applyAlignment="1">
      <alignment horizontal="center" vertical="center" wrapText="1"/>
    </xf>
    <xf numFmtId="1" fontId="42" fillId="0" borderId="25" xfId="0" applyNumberFormat="1" applyFont="1" applyFill="1" applyBorder="1" applyAlignment="1">
      <alignment horizontal="center" vertical="center" wrapText="1"/>
    </xf>
    <xf numFmtId="0" fontId="42" fillId="0" borderId="25" xfId="0" applyFont="1" applyFill="1" applyBorder="1" applyAlignment="1">
      <alignment horizontal="center" vertical="center" wrapText="1"/>
    </xf>
    <xf numFmtId="9" fontId="42" fillId="0" borderId="32" xfId="0" applyNumberFormat="1" applyFont="1" applyFill="1" applyBorder="1" applyAlignment="1">
      <alignment horizontal="center" vertical="center" wrapText="1"/>
    </xf>
    <xf numFmtId="3" fontId="42" fillId="0" borderId="25" xfId="0" applyNumberFormat="1" applyFont="1" applyFill="1" applyBorder="1" applyAlignment="1">
      <alignment horizontal="center" vertical="center" wrapText="1"/>
    </xf>
    <xf numFmtId="9" fontId="42" fillId="0" borderId="26" xfId="50" applyNumberFormat="1" applyFont="1" applyFill="1" applyBorder="1" applyAlignment="1">
      <alignment horizontal="center" vertical="center" wrapText="1"/>
      <protection/>
    </xf>
    <xf numFmtId="1" fontId="0" fillId="0" borderId="31" xfId="0" applyNumberFormat="1" applyFont="1" applyFill="1" applyBorder="1" applyAlignment="1">
      <alignment horizontal="center" vertical="center" wrapText="1"/>
    </xf>
    <xf numFmtId="1" fontId="0" fillId="0" borderId="0" xfId="0" applyNumberFormat="1" applyFont="1" applyFill="1" applyBorder="1" applyAlignment="1">
      <alignment vertical="center" wrapText="1"/>
    </xf>
    <xf numFmtId="1" fontId="18" fillId="0" borderId="0" xfId="0" applyNumberFormat="1" applyFont="1" applyFill="1" applyBorder="1" applyAlignment="1">
      <alignment horizontal="center" vertical="center" wrapText="1"/>
    </xf>
    <xf numFmtId="1" fontId="18" fillId="28" borderId="13"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 fontId="0" fillId="0" borderId="0" xfId="0" applyNumberFormat="1" applyFont="1" applyBorder="1" applyAlignment="1">
      <alignment vertical="center" wrapText="1"/>
    </xf>
    <xf numFmtId="1" fontId="0" fillId="0" borderId="15" xfId="0" applyNumberFormat="1" applyFont="1" applyBorder="1" applyAlignment="1">
      <alignment vertical="center" wrapText="1"/>
    </xf>
    <xf numFmtId="1" fontId="41" fillId="0" borderId="0" xfId="0" applyNumberFormat="1" applyFont="1" applyBorder="1" applyAlignment="1">
      <alignment vertical="center" wrapText="1"/>
    </xf>
    <xf numFmtId="1" fontId="21" fillId="0" borderId="0" xfId="0" applyNumberFormat="1" applyFont="1" applyBorder="1" applyAlignment="1">
      <alignment vertical="center" wrapText="1"/>
    </xf>
    <xf numFmtId="1" fontId="0" fillId="0" borderId="0" xfId="0" applyNumberFormat="1" applyFont="1" applyFill="1" applyAlignment="1">
      <alignment horizontal="center" vertical="center" wrapText="1"/>
    </xf>
    <xf numFmtId="1" fontId="0" fillId="0" borderId="33" xfId="0" applyNumberFormat="1" applyFont="1" applyFill="1" applyBorder="1" applyAlignment="1">
      <alignment vertical="center" wrapText="1"/>
    </xf>
    <xf numFmtId="43" fontId="0" fillId="0" borderId="0" xfId="53" applyFont="1" applyFill="1" applyAlignment="1">
      <alignment/>
    </xf>
    <xf numFmtId="0" fontId="0" fillId="0" borderId="19" xfId="0" applyFont="1" applyFill="1" applyBorder="1" applyAlignment="1">
      <alignment vertical="center" wrapText="1"/>
    </xf>
    <xf numFmtId="1" fontId="0" fillId="0" borderId="33"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84" fontId="0" fillId="0" borderId="19" xfId="0" applyNumberFormat="1" applyFont="1" applyFill="1" applyBorder="1" applyAlignment="1">
      <alignment horizontal="center" vertical="center" wrapText="1"/>
    </xf>
    <xf numFmtId="9" fontId="0" fillId="0" borderId="19" xfId="62" applyFill="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43" fillId="31" borderId="34" xfId="0" applyFont="1" applyFill="1" applyBorder="1" applyAlignment="1">
      <alignment horizontal="center" vertical="center"/>
    </xf>
    <xf numFmtId="0" fontId="43" fillId="31" borderId="22" xfId="0" applyFont="1" applyFill="1" applyBorder="1" applyAlignment="1">
      <alignment horizontal="center" vertical="center"/>
    </xf>
    <xf numFmtId="0" fontId="43" fillId="31" borderId="35" xfId="0" applyFont="1" applyFill="1" applyBorder="1" applyAlignment="1">
      <alignment horizontal="center" vertical="center"/>
    </xf>
    <xf numFmtId="0" fontId="18" fillId="31" borderId="34" xfId="0" applyFont="1" applyFill="1" applyBorder="1" applyAlignment="1">
      <alignment horizontal="center" vertical="center" wrapText="1"/>
    </xf>
    <xf numFmtId="0" fontId="18" fillId="31" borderId="22" xfId="0" applyFont="1" applyFill="1" applyBorder="1" applyAlignment="1">
      <alignment horizontal="center" vertical="center" wrapText="1"/>
    </xf>
    <xf numFmtId="0" fontId="21" fillId="0" borderId="0" xfId="0" applyFont="1" applyBorder="1" applyAlignment="1">
      <alignment horizontal="left" vertical="center" wrapText="1"/>
    </xf>
    <xf numFmtId="0" fontId="45" fillId="0" borderId="19" xfId="0" applyFont="1" applyFill="1" applyBorder="1" applyAlignment="1">
      <alignment horizontal="center" vertical="center" wrapText="1"/>
    </xf>
    <xf numFmtId="0" fontId="43" fillId="31" borderId="36" xfId="0" applyFont="1" applyFill="1" applyBorder="1" applyAlignment="1">
      <alignment horizontal="center" vertical="center"/>
    </xf>
    <xf numFmtId="0" fontId="43" fillId="31" borderId="28" xfId="0" applyFont="1" applyFill="1" applyBorder="1" applyAlignment="1">
      <alignment horizontal="center" vertical="center"/>
    </xf>
    <xf numFmtId="0" fontId="43" fillId="31" borderId="37" xfId="0" applyFont="1" applyFill="1" applyBorder="1" applyAlignment="1">
      <alignment horizontal="center" vertical="center"/>
    </xf>
    <xf numFmtId="0" fontId="18" fillId="0" borderId="22"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21" fillId="0" borderId="38"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9" xfId="0" applyFont="1" applyBorder="1" applyAlignment="1">
      <alignment horizontal="center" vertical="center" wrapText="1"/>
    </xf>
    <xf numFmtId="0" fontId="18" fillId="32" borderId="14" xfId="0" applyFont="1" applyFill="1" applyBorder="1" applyAlignment="1">
      <alignment horizontal="center" vertical="center" wrapText="1"/>
    </xf>
    <xf numFmtId="0" fontId="18" fillId="32" borderId="0" xfId="0" applyFont="1" applyFill="1" applyBorder="1" applyAlignment="1">
      <alignment horizontal="center" vertical="center" wrapText="1"/>
    </xf>
    <xf numFmtId="0" fontId="18" fillId="32" borderId="12" xfId="0" applyFont="1" applyFill="1" applyBorder="1" applyAlignment="1">
      <alignment horizontal="center" vertical="center" wrapText="1"/>
    </xf>
    <xf numFmtId="0" fontId="18" fillId="32" borderId="38" xfId="0" applyFont="1" applyFill="1" applyBorder="1" applyAlignment="1">
      <alignment horizontal="center" vertical="center" wrapText="1"/>
    </xf>
    <xf numFmtId="0" fontId="18" fillId="32" borderId="15" xfId="0" applyFont="1" applyFill="1" applyBorder="1" applyAlignment="1">
      <alignment horizontal="center" vertical="center" wrapText="1"/>
    </xf>
    <xf numFmtId="0" fontId="18" fillId="32" borderId="39" xfId="0" applyFont="1" applyFill="1" applyBorder="1" applyAlignment="1">
      <alignment horizontal="center" vertical="center" wrapText="1"/>
    </xf>
    <xf numFmtId="184" fontId="18" fillId="32" borderId="40" xfId="0" applyNumberFormat="1" applyFont="1" applyFill="1" applyBorder="1" applyAlignment="1">
      <alignment horizontal="center" vertical="center" wrapText="1"/>
    </xf>
    <xf numFmtId="184" fontId="18" fillId="32" borderId="41" xfId="0" applyNumberFormat="1" applyFont="1" applyFill="1" applyBorder="1" applyAlignment="1">
      <alignment horizontal="center" vertical="center" wrapText="1"/>
    </xf>
    <xf numFmtId="43"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42" fillId="0" borderId="42" xfId="0" applyFont="1" applyFill="1" applyBorder="1" applyAlignment="1">
      <alignment horizontal="left" vertical="center" wrapText="1"/>
    </xf>
    <xf numFmtId="0" fontId="42" fillId="0" borderId="43" xfId="0" applyFont="1" applyFill="1" applyBorder="1" applyAlignment="1">
      <alignment horizontal="left" vertical="center" wrapText="1"/>
    </xf>
    <xf numFmtId="0" fontId="42" fillId="0" borderId="29" xfId="0" applyFont="1" applyFill="1" applyBorder="1" applyAlignment="1">
      <alignment horizontal="left" vertical="center" wrapText="1"/>
    </xf>
    <xf numFmtId="9" fontId="42" fillId="0" borderId="42" xfId="0" applyNumberFormat="1" applyFont="1" applyFill="1" applyBorder="1" applyAlignment="1">
      <alignment horizontal="center" vertical="center" wrapText="1"/>
    </xf>
    <xf numFmtId="9" fontId="42" fillId="0" borderId="43" xfId="0" applyNumberFormat="1" applyFont="1" applyFill="1" applyBorder="1" applyAlignment="1">
      <alignment horizontal="center" vertical="center" wrapText="1"/>
    </xf>
    <xf numFmtId="9" fontId="42" fillId="0" borderId="29" xfId="0" applyNumberFormat="1" applyFont="1" applyFill="1" applyBorder="1" applyAlignment="1">
      <alignment horizontal="center" vertical="center" wrapText="1"/>
    </xf>
    <xf numFmtId="0" fontId="43" fillId="30" borderId="44" xfId="0" applyFont="1" applyFill="1" applyBorder="1" applyAlignment="1">
      <alignment horizontal="center" vertical="center" wrapText="1"/>
    </xf>
    <xf numFmtId="0" fontId="43" fillId="30" borderId="30" xfId="0" applyFont="1" applyFill="1" applyBorder="1" applyAlignment="1">
      <alignment horizontal="center" vertical="center" wrapText="1"/>
    </xf>
    <xf numFmtId="0" fontId="43" fillId="0" borderId="42" xfId="0" applyFont="1" applyFill="1" applyBorder="1" applyAlignment="1">
      <alignment horizontal="left" vertical="center" wrapText="1"/>
    </xf>
    <xf numFmtId="0" fontId="43" fillId="0" borderId="29" xfId="0" applyFont="1" applyFill="1" applyBorder="1" applyAlignment="1">
      <alignment horizontal="left" vertical="center" wrapText="1"/>
    </xf>
    <xf numFmtId="0" fontId="42" fillId="0" borderId="42" xfId="49" applyFont="1" applyFill="1" applyBorder="1" applyAlignment="1">
      <alignment horizontal="center" vertical="center" wrapText="1"/>
      <protection/>
    </xf>
    <xf numFmtId="0" fontId="42" fillId="0" borderId="29" xfId="49" applyFont="1" applyFill="1" applyBorder="1" applyAlignment="1">
      <alignment horizontal="center" vertical="center" wrapText="1"/>
      <protection/>
    </xf>
    <xf numFmtId="0" fontId="42" fillId="0" borderId="42" xfId="50" applyFont="1" applyFill="1" applyBorder="1" applyAlignment="1">
      <alignment horizontal="center" vertical="center" wrapText="1"/>
      <protection/>
    </xf>
    <xf numFmtId="0" fontId="42" fillId="0" borderId="29" xfId="50" applyFont="1" applyFill="1" applyBorder="1" applyAlignment="1">
      <alignment horizontal="center" vertical="center" wrapText="1"/>
      <protection/>
    </xf>
    <xf numFmtId="9" fontId="42" fillId="0" borderId="42" xfId="50" applyNumberFormat="1" applyFont="1" applyFill="1" applyBorder="1" applyAlignment="1">
      <alignment horizontal="center" vertical="center" wrapText="1"/>
      <protection/>
    </xf>
    <xf numFmtId="9" fontId="42" fillId="0" borderId="29" xfId="50" applyNumberFormat="1" applyFont="1" applyFill="1" applyBorder="1" applyAlignment="1">
      <alignment horizontal="center" vertical="center" wrapText="1"/>
      <protection/>
    </xf>
    <xf numFmtId="9" fontId="42" fillId="0" borderId="45" xfId="0" applyNumberFormat="1" applyFont="1" applyFill="1" applyBorder="1" applyAlignment="1">
      <alignment horizontal="center" vertical="center" wrapText="1"/>
    </xf>
    <xf numFmtId="9" fontId="42" fillId="0" borderId="32"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42" fillId="0" borderId="42" xfId="0" applyFont="1" applyFill="1" applyBorder="1" applyAlignment="1">
      <alignment horizontal="center" vertical="center" wrapText="1"/>
    </xf>
    <xf numFmtId="0" fontId="42" fillId="0" borderId="29" xfId="0" applyFont="1" applyFill="1" applyBorder="1" applyAlignment="1">
      <alignment horizontal="center" vertical="center" wrapText="1"/>
    </xf>
    <xf numFmtId="9" fontId="0" fillId="0" borderId="45" xfId="0" applyNumberFormat="1" applyFont="1" applyFill="1" applyBorder="1" applyAlignment="1">
      <alignment horizontal="center" vertical="center" wrapText="1"/>
    </xf>
    <xf numFmtId="9" fontId="0" fillId="0" borderId="32" xfId="0" applyNumberFormat="1" applyFont="1" applyFill="1" applyBorder="1" applyAlignment="1">
      <alignment horizontal="center" vertical="center" wrapText="1"/>
    </xf>
    <xf numFmtId="0" fontId="43" fillId="30" borderId="46" xfId="0" applyFont="1" applyFill="1" applyBorder="1" applyAlignment="1">
      <alignment horizontal="center" vertical="center" wrapText="1"/>
    </xf>
    <xf numFmtId="0" fontId="43" fillId="0" borderId="43" xfId="0" applyFont="1" applyFill="1" applyBorder="1" applyAlignment="1">
      <alignment horizontal="left" vertical="center" wrapText="1"/>
    </xf>
    <xf numFmtId="0" fontId="42" fillId="0" borderId="43" xfId="0" applyFont="1" applyFill="1" applyBorder="1" applyAlignment="1">
      <alignment horizontal="center" vertical="center" wrapText="1"/>
    </xf>
    <xf numFmtId="3" fontId="42" fillId="0" borderId="42" xfId="0" applyNumberFormat="1" applyFont="1" applyFill="1" applyBorder="1" applyAlignment="1">
      <alignment horizontal="center" vertical="center" wrapText="1"/>
    </xf>
    <xf numFmtId="3" fontId="42" fillId="0" borderId="43" xfId="0" applyNumberFormat="1" applyFont="1" applyFill="1" applyBorder="1" applyAlignment="1">
      <alignment horizontal="center" vertical="center" wrapText="1"/>
    </xf>
    <xf numFmtId="3" fontId="42" fillId="0" borderId="29" xfId="0" applyNumberFormat="1" applyFont="1" applyFill="1" applyBorder="1" applyAlignment="1">
      <alignment horizontal="center" vertical="center" wrapText="1"/>
    </xf>
    <xf numFmtId="3" fontId="42" fillId="0" borderId="45" xfId="0" applyNumberFormat="1" applyFont="1" applyFill="1" applyBorder="1" applyAlignment="1">
      <alignment horizontal="center" vertical="center" wrapText="1"/>
    </xf>
    <xf numFmtId="3" fontId="42" fillId="0" borderId="47" xfId="0" applyNumberFormat="1" applyFont="1" applyFill="1" applyBorder="1" applyAlignment="1">
      <alignment horizontal="center" vertical="center" wrapText="1"/>
    </xf>
    <xf numFmtId="3" fontId="42" fillId="0" borderId="32" xfId="0" applyNumberFormat="1" applyFont="1" applyFill="1" applyBorder="1" applyAlignment="1">
      <alignment horizontal="center" vertical="center" wrapText="1"/>
    </xf>
    <xf numFmtId="0" fontId="42" fillId="0" borderId="43" xfId="49" applyFont="1" applyFill="1" applyBorder="1" applyAlignment="1">
      <alignment horizontal="center" vertical="center" wrapText="1"/>
      <protection/>
    </xf>
    <xf numFmtId="0" fontId="42" fillId="0" borderId="43" xfId="50" applyFont="1" applyFill="1" applyBorder="1" applyAlignment="1">
      <alignment horizontal="center" vertical="center" wrapText="1"/>
      <protection/>
    </xf>
    <xf numFmtId="9" fontId="42" fillId="0" borderId="47" xfId="0" applyNumberFormat="1" applyFont="1" applyFill="1" applyBorder="1" applyAlignment="1">
      <alignment horizontal="center" vertical="center" wrapText="1"/>
    </xf>
    <xf numFmtId="0" fontId="42" fillId="0" borderId="45" xfId="0" applyFont="1" applyFill="1" applyBorder="1" applyAlignment="1">
      <alignment horizontal="center" vertical="center" wrapText="1"/>
    </xf>
    <xf numFmtId="0" fontId="42" fillId="0" borderId="32" xfId="0" applyFont="1" applyFill="1" applyBorder="1" applyAlignment="1">
      <alignment horizontal="center" vertical="center" wrapText="1"/>
    </xf>
    <xf numFmtId="171" fontId="0" fillId="0" borderId="19" xfId="51" applyFill="1" applyBorder="1" applyAlignment="1">
      <alignment horizontal="center" vertical="center" wrapText="1"/>
    </xf>
    <xf numFmtId="182" fontId="0" fillId="0" borderId="19" xfId="55" applyFill="1" applyBorder="1" applyAlignment="1">
      <alignment horizontal="center" vertical="center" wrapText="1"/>
    </xf>
    <xf numFmtId="0" fontId="46" fillId="0" borderId="19" xfId="0" applyFont="1" applyFill="1" applyBorder="1" applyAlignment="1">
      <alignment vertical="center" wrapText="1"/>
    </xf>
    <xf numFmtId="0" fontId="42" fillId="0" borderId="4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0" fillId="0" borderId="34"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15" xfId="0" applyFont="1" applyFill="1" applyBorder="1" applyAlignment="1">
      <alignment horizontal="left" vertical="center"/>
    </xf>
    <xf numFmtId="0" fontId="18" fillId="0" borderId="3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4"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43" fillId="31" borderId="27" xfId="0" applyFont="1" applyFill="1" applyBorder="1" applyAlignment="1">
      <alignment horizontal="center" vertical="center" wrapText="1"/>
    </xf>
    <xf numFmtId="0" fontId="43" fillId="31" borderId="40" xfId="0" applyFont="1" applyFill="1" applyBorder="1" applyAlignment="1">
      <alignment horizontal="center" vertical="center" wrapText="1"/>
    </xf>
    <xf numFmtId="0" fontId="43" fillId="31" borderId="41" xfId="0" applyFont="1" applyFill="1" applyBorder="1" applyAlignment="1">
      <alignment horizontal="center" vertical="center" wrapText="1"/>
    </xf>
    <xf numFmtId="1" fontId="18" fillId="31" borderId="27" xfId="0" applyNumberFormat="1" applyFont="1" applyFill="1" applyBorder="1" applyAlignment="1">
      <alignment horizontal="center" vertical="center" wrapText="1"/>
    </xf>
    <xf numFmtId="1" fontId="18" fillId="31" borderId="40" xfId="0" applyNumberFormat="1" applyFont="1" applyFill="1" applyBorder="1" applyAlignment="1">
      <alignment horizontal="center" vertical="center" wrapText="1"/>
    </xf>
    <xf numFmtId="0" fontId="18" fillId="31" borderId="27" xfId="0" applyFont="1" applyFill="1" applyBorder="1" applyAlignment="1">
      <alignment horizontal="center" vertical="center" wrapText="1"/>
    </xf>
    <xf numFmtId="0" fontId="18" fillId="31" borderId="40" xfId="0" applyFont="1" applyFill="1" applyBorder="1" applyAlignment="1">
      <alignment horizontal="center" vertical="center" wrapText="1"/>
    </xf>
    <xf numFmtId="0" fontId="18" fillId="29" borderId="27" xfId="0" applyFont="1" applyFill="1" applyBorder="1" applyAlignment="1">
      <alignment horizontal="center" vertical="center" wrapText="1"/>
    </xf>
    <xf numFmtId="0" fontId="18" fillId="29" borderId="40" xfId="0" applyFont="1" applyFill="1" applyBorder="1" applyAlignment="1">
      <alignment horizontal="center" vertical="center" wrapText="1"/>
    </xf>
    <xf numFmtId="0" fontId="18" fillId="28" borderId="27" xfId="0" applyFont="1" applyFill="1" applyBorder="1" applyAlignment="1">
      <alignment horizontal="center" vertical="center" wrapText="1"/>
    </xf>
    <xf numFmtId="0" fontId="18" fillId="28" borderId="40" xfId="0" applyFont="1" applyFill="1" applyBorder="1" applyAlignment="1">
      <alignment horizontal="center" vertical="center" wrapText="1"/>
    </xf>
    <xf numFmtId="0" fontId="18" fillId="29" borderId="27" xfId="0" applyFont="1" applyFill="1" applyBorder="1" applyAlignment="1">
      <alignment horizontal="justify" vertical="center" wrapText="1"/>
    </xf>
    <xf numFmtId="0" fontId="18" fillId="29" borderId="40" xfId="0" applyFont="1" applyFill="1" applyBorder="1" applyAlignment="1">
      <alignment horizontal="justify" vertical="center" wrapText="1"/>
    </xf>
    <xf numFmtId="193" fontId="18" fillId="32" borderId="14" xfId="0" applyNumberFormat="1" applyFont="1" applyFill="1" applyBorder="1" applyAlignment="1">
      <alignment horizontal="center" vertical="center" wrapText="1"/>
    </xf>
    <xf numFmtId="193" fontId="18" fillId="32" borderId="0" xfId="0" applyNumberFormat="1" applyFont="1" applyFill="1" applyBorder="1" applyAlignment="1">
      <alignment horizontal="center" vertical="center" wrapText="1"/>
    </xf>
    <xf numFmtId="193" fontId="18" fillId="32" borderId="12" xfId="0" applyNumberFormat="1" applyFont="1" applyFill="1" applyBorder="1" applyAlignment="1">
      <alignment horizontal="center" vertical="center" wrapText="1"/>
    </xf>
    <xf numFmtId="193" fontId="18" fillId="32" borderId="38" xfId="0" applyNumberFormat="1" applyFont="1" applyFill="1" applyBorder="1" applyAlignment="1">
      <alignment horizontal="center" vertical="center" wrapText="1"/>
    </xf>
    <xf numFmtId="193" fontId="18" fillId="32" borderId="15" xfId="0" applyNumberFormat="1" applyFont="1" applyFill="1" applyBorder="1" applyAlignment="1">
      <alignment horizontal="center" vertical="center" wrapText="1"/>
    </xf>
    <xf numFmtId="193" fontId="18" fillId="32" borderId="39" xfId="0" applyNumberFormat="1" applyFont="1" applyFill="1" applyBorder="1" applyAlignment="1">
      <alignment horizontal="center" vertical="center" wrapText="1"/>
    </xf>
    <xf numFmtId="43" fontId="0" fillId="0" borderId="19" xfId="0" applyNumberFormat="1" applyFont="1" applyFill="1" applyBorder="1" applyAlignment="1">
      <alignment horizontal="center" vertical="center" wrapText="1"/>
    </xf>
    <xf numFmtId="9" fontId="18" fillId="0" borderId="40" xfId="62" applyFont="1" applyFill="1" applyBorder="1" applyAlignment="1">
      <alignment horizontal="center" vertical="center" wrapText="1"/>
    </xf>
    <xf numFmtId="9" fontId="18" fillId="0" borderId="48" xfId="62"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KPT04_Main" xfId="50"/>
    <cellStyle name="Comma" xfId="51"/>
    <cellStyle name="Comma [0]" xfId="52"/>
    <cellStyle name="Millares 2" xfId="53"/>
    <cellStyle name="Currency" xfId="54"/>
    <cellStyle name="Currency [0]" xfId="55"/>
    <cellStyle name="Neutral" xfId="56"/>
    <cellStyle name="Normal 2" xfId="57"/>
    <cellStyle name="Normal 3" xfId="58"/>
    <cellStyle name="Normal 4" xfId="59"/>
    <cellStyle name="Normal 5"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6"/>
  <sheetViews>
    <sheetView tabSelected="1" zoomScale="40" zoomScaleNormal="40" zoomScalePageLayoutView="0" workbookViewId="0" topLeftCell="L1">
      <selection activeCell="V104" sqref="V104:X105"/>
    </sheetView>
  </sheetViews>
  <sheetFormatPr defaultColWidth="11.421875" defaultRowHeight="12.75"/>
  <cols>
    <col min="1" max="1" width="27.00390625" style="6" customWidth="1"/>
    <col min="2" max="2" width="30.7109375" style="49" customWidth="1"/>
    <col min="3" max="3" width="19.421875" style="6" customWidth="1"/>
    <col min="4" max="4" width="40.7109375" style="6" customWidth="1"/>
    <col min="5" max="5" width="12.7109375" style="6" customWidth="1"/>
    <col min="6" max="6" width="15.7109375" style="6" customWidth="1"/>
    <col min="7" max="7" width="35.7109375" style="49" customWidth="1"/>
    <col min="8" max="8" width="31.421875" style="49" customWidth="1"/>
    <col min="9" max="9" width="36.28125" style="49" customWidth="1"/>
    <col min="10" max="10" width="12.7109375" style="6" customWidth="1"/>
    <col min="11" max="11" width="15.7109375" style="6" customWidth="1"/>
    <col min="12" max="12" width="20.57421875" style="153" customWidth="1"/>
    <col min="13" max="13" width="25.28125" style="6" customWidth="1"/>
    <col min="14" max="14" width="32.421875" style="56" customWidth="1"/>
    <col min="15" max="15" width="42.140625" style="9" customWidth="1"/>
    <col min="16" max="16" width="17.28125" style="9" customWidth="1"/>
    <col min="17" max="18" width="20.28125" style="9" customWidth="1"/>
    <col min="19" max="19" width="25.140625" style="9" customWidth="1"/>
    <col min="20" max="20" width="24.8515625" style="9" customWidth="1"/>
    <col min="21" max="21" width="21.140625" style="9" customWidth="1"/>
    <col min="22" max="22" width="22.421875" style="16" customWidth="1"/>
    <col min="23" max="24" width="26.140625" style="16" customWidth="1"/>
    <col min="25" max="25" width="22.57421875" style="16" customWidth="1"/>
    <col min="26" max="26" width="20.7109375" style="16" customWidth="1"/>
    <col min="27" max="27" width="37.140625" style="123" customWidth="1"/>
    <col min="28" max="28" width="25.28125" style="6" customWidth="1"/>
    <col min="29" max="29" width="11.421875" style="2" customWidth="1"/>
    <col min="30" max="30" width="13.28125" style="2" bestFit="1" customWidth="1"/>
    <col min="31" max="16384" width="11.421875" style="2" customWidth="1"/>
  </cols>
  <sheetData>
    <row r="1" spans="1:28" ht="22.5" customHeight="1">
      <c r="A1" s="246"/>
      <c r="B1" s="247"/>
      <c r="C1" s="252" t="s">
        <v>277</v>
      </c>
      <c r="D1" s="253"/>
      <c r="E1" s="253"/>
      <c r="F1" s="253"/>
      <c r="G1" s="253"/>
      <c r="H1" s="253"/>
      <c r="I1" s="253"/>
      <c r="J1" s="253"/>
      <c r="K1" s="253"/>
      <c r="L1" s="253"/>
      <c r="M1" s="253"/>
      <c r="N1" s="253"/>
      <c r="O1" s="253"/>
      <c r="P1" s="253"/>
      <c r="Q1" s="253"/>
      <c r="R1" s="253"/>
      <c r="S1" s="253"/>
      <c r="T1" s="253"/>
      <c r="U1" s="253"/>
      <c r="V1" s="253"/>
      <c r="W1" s="253"/>
      <c r="X1" s="253"/>
      <c r="Y1" s="253"/>
      <c r="Z1" s="253"/>
      <c r="AA1" s="254"/>
      <c r="AB1" s="23" t="s">
        <v>278</v>
      </c>
    </row>
    <row r="2" spans="1:28" ht="25.5" customHeight="1">
      <c r="A2" s="248"/>
      <c r="B2" s="249"/>
      <c r="C2" s="20"/>
      <c r="D2" s="21"/>
      <c r="E2" s="21"/>
      <c r="F2" s="21"/>
      <c r="G2" s="21"/>
      <c r="H2" s="21"/>
      <c r="I2" s="21"/>
      <c r="J2" s="21"/>
      <c r="K2" s="21"/>
      <c r="L2" s="145"/>
      <c r="M2" s="21"/>
      <c r="N2" s="21"/>
      <c r="O2" s="21"/>
      <c r="P2" s="21"/>
      <c r="Q2" s="21"/>
      <c r="R2" s="21"/>
      <c r="S2" s="21"/>
      <c r="T2" s="21"/>
      <c r="U2" s="21"/>
      <c r="V2" s="21"/>
      <c r="W2" s="21"/>
      <c r="X2" s="21"/>
      <c r="Y2" s="21"/>
      <c r="Z2" s="21"/>
      <c r="AA2" s="102"/>
      <c r="AB2" s="24" t="s">
        <v>299</v>
      </c>
    </row>
    <row r="3" spans="1:28" ht="20.25" customHeight="1">
      <c r="A3" s="248"/>
      <c r="B3" s="249"/>
      <c r="C3" s="231" t="s">
        <v>2</v>
      </c>
      <c r="D3" s="232"/>
      <c r="E3" s="232"/>
      <c r="F3" s="232"/>
      <c r="G3" s="232"/>
      <c r="H3" s="232"/>
      <c r="I3" s="232"/>
      <c r="J3" s="232"/>
      <c r="K3" s="232"/>
      <c r="L3" s="232"/>
      <c r="M3" s="232"/>
      <c r="N3" s="232"/>
      <c r="O3" s="232"/>
      <c r="P3" s="232"/>
      <c r="Q3" s="232"/>
      <c r="R3" s="232"/>
      <c r="S3" s="232"/>
      <c r="T3" s="232"/>
      <c r="U3" s="232"/>
      <c r="V3" s="232"/>
      <c r="W3" s="232"/>
      <c r="X3" s="232"/>
      <c r="Y3" s="232"/>
      <c r="Z3" s="232"/>
      <c r="AA3" s="233"/>
      <c r="AB3" s="24" t="s">
        <v>303</v>
      </c>
    </row>
    <row r="4" spans="1:28" ht="27.75" customHeight="1" thickBot="1">
      <c r="A4" s="250"/>
      <c r="B4" s="251"/>
      <c r="C4" s="234" t="s">
        <v>3</v>
      </c>
      <c r="D4" s="235"/>
      <c r="E4" s="235"/>
      <c r="F4" s="235"/>
      <c r="G4" s="235"/>
      <c r="H4" s="235"/>
      <c r="I4" s="235"/>
      <c r="J4" s="235"/>
      <c r="K4" s="235"/>
      <c r="L4" s="235"/>
      <c r="M4" s="235"/>
      <c r="N4" s="235"/>
      <c r="O4" s="235"/>
      <c r="P4" s="235"/>
      <c r="Q4" s="235"/>
      <c r="R4" s="235"/>
      <c r="S4" s="235"/>
      <c r="T4" s="235"/>
      <c r="U4" s="235"/>
      <c r="V4" s="235"/>
      <c r="W4" s="235"/>
      <c r="X4" s="235"/>
      <c r="Y4" s="235"/>
      <c r="Z4" s="235"/>
      <c r="AA4" s="236"/>
      <c r="AB4" s="25" t="s">
        <v>5</v>
      </c>
    </row>
    <row r="5" spans="1:28" ht="20.25" customHeight="1" thickBot="1">
      <c r="A5" s="237" t="s">
        <v>279</v>
      </c>
      <c r="B5" s="238"/>
      <c r="C5" s="238"/>
      <c r="D5" s="238"/>
      <c r="E5" s="238"/>
      <c r="F5" s="238"/>
      <c r="G5" s="239"/>
      <c r="H5" s="240" t="s">
        <v>296</v>
      </c>
      <c r="I5" s="240"/>
      <c r="J5" s="240"/>
      <c r="K5" s="240"/>
      <c r="L5" s="240"/>
      <c r="M5" s="240"/>
      <c r="N5" s="241"/>
      <c r="O5" s="242"/>
      <c r="P5" s="242"/>
      <c r="Q5" s="242"/>
      <c r="R5" s="242"/>
      <c r="S5" s="242"/>
      <c r="T5" s="242"/>
      <c r="U5" s="242"/>
      <c r="V5" s="242"/>
      <c r="W5" s="242"/>
      <c r="X5" s="242"/>
      <c r="Y5" s="242"/>
      <c r="Z5" s="242"/>
      <c r="AA5" s="242"/>
      <c r="AB5" s="243"/>
    </row>
    <row r="6" spans="1:28" ht="24" customHeight="1" thickBot="1">
      <c r="A6" s="244" t="s">
        <v>295</v>
      </c>
      <c r="B6" s="245"/>
      <c r="C6" s="245"/>
      <c r="D6" s="245"/>
      <c r="E6" s="245"/>
      <c r="F6" s="245"/>
      <c r="G6" s="245"/>
      <c r="H6" s="245"/>
      <c r="I6" s="245"/>
      <c r="J6" s="245"/>
      <c r="K6" s="65"/>
      <c r="L6" s="175" t="s">
        <v>297</v>
      </c>
      <c r="M6" s="173"/>
      <c r="N6" s="173"/>
      <c r="O6" s="173"/>
      <c r="P6" s="173"/>
      <c r="Q6" s="173"/>
      <c r="R6" s="173"/>
      <c r="S6" s="173"/>
      <c r="T6" s="173"/>
      <c r="U6" s="173"/>
      <c r="V6" s="173"/>
      <c r="W6" s="173"/>
      <c r="X6" s="173"/>
      <c r="Y6" s="173"/>
      <c r="Z6" s="173"/>
      <c r="AA6" s="173"/>
      <c r="AB6" s="174"/>
    </row>
    <row r="7" spans="1:28" s="3" customFormat="1" ht="9" customHeight="1" thickBot="1">
      <c r="A7" s="162"/>
      <c r="B7" s="162"/>
      <c r="C7" s="162"/>
      <c r="D7" s="162"/>
      <c r="E7" s="162"/>
      <c r="F7" s="162"/>
      <c r="G7" s="162"/>
      <c r="H7" s="5"/>
      <c r="I7" s="7"/>
      <c r="J7" s="7"/>
      <c r="K7" s="7"/>
      <c r="L7" s="146"/>
      <c r="M7" s="7"/>
      <c r="N7" s="7"/>
      <c r="O7" s="7"/>
      <c r="P7" s="7"/>
      <c r="Q7" s="7"/>
      <c r="R7" s="7"/>
      <c r="S7" s="7"/>
      <c r="T7" s="7"/>
      <c r="U7" s="7"/>
      <c r="V7" s="7"/>
      <c r="W7" s="7"/>
      <c r="X7" s="7"/>
      <c r="Y7" s="7"/>
      <c r="Z7" s="7"/>
      <c r="AA7" s="103"/>
      <c r="AB7" s="7"/>
    </row>
    <row r="8" spans="1:28" s="3" customFormat="1" ht="24" customHeight="1" thickBot="1">
      <c r="A8" s="166" t="s">
        <v>27</v>
      </c>
      <c r="B8" s="167"/>
      <c r="C8" s="167"/>
      <c r="D8" s="167"/>
      <c r="E8" s="167"/>
      <c r="F8" s="167"/>
      <c r="G8" s="167"/>
      <c r="H8" s="167"/>
      <c r="I8" s="167"/>
      <c r="J8" s="167"/>
      <c r="K8" s="167"/>
      <c r="L8" s="173" t="s">
        <v>14</v>
      </c>
      <c r="M8" s="173"/>
      <c r="N8" s="174"/>
      <c r="O8" s="175" t="s">
        <v>28</v>
      </c>
      <c r="P8" s="173"/>
      <c r="Q8" s="174"/>
      <c r="R8" s="175" t="s">
        <v>280</v>
      </c>
      <c r="S8" s="174"/>
      <c r="T8" s="175" t="s">
        <v>281</v>
      </c>
      <c r="U8" s="173"/>
      <c r="V8" s="173"/>
      <c r="W8" s="173"/>
      <c r="X8" s="174"/>
      <c r="Y8" s="175" t="s">
        <v>282</v>
      </c>
      <c r="Z8" s="173"/>
      <c r="AA8" s="104" t="s">
        <v>283</v>
      </c>
      <c r="AB8" s="19" t="s">
        <v>15</v>
      </c>
    </row>
    <row r="9" spans="1:28" s="4" customFormat="1" ht="24" customHeight="1" thickBot="1">
      <c r="A9" s="255" t="s">
        <v>16</v>
      </c>
      <c r="B9" s="255" t="s">
        <v>17</v>
      </c>
      <c r="C9" s="255" t="s">
        <v>18</v>
      </c>
      <c r="D9" s="170" t="s">
        <v>19</v>
      </c>
      <c r="E9" s="171"/>
      <c r="F9" s="172"/>
      <c r="G9" s="255" t="s">
        <v>20</v>
      </c>
      <c r="H9" s="255" t="s">
        <v>21</v>
      </c>
      <c r="I9" s="163" t="s">
        <v>284</v>
      </c>
      <c r="J9" s="164"/>
      <c r="K9" s="165"/>
      <c r="L9" s="147">
        <v>1</v>
      </c>
      <c r="M9" s="66">
        <v>2</v>
      </c>
      <c r="N9" s="66">
        <v>3</v>
      </c>
      <c r="O9" s="66">
        <v>4</v>
      </c>
      <c r="P9" s="66">
        <v>5</v>
      </c>
      <c r="Q9" s="66">
        <v>6</v>
      </c>
      <c r="R9" s="66">
        <v>7</v>
      </c>
      <c r="S9" s="66">
        <v>8</v>
      </c>
      <c r="T9" s="66">
        <v>9</v>
      </c>
      <c r="U9" s="66">
        <v>10</v>
      </c>
      <c r="V9" s="66">
        <v>11</v>
      </c>
      <c r="W9" s="66">
        <v>12</v>
      </c>
      <c r="X9" s="66">
        <v>13</v>
      </c>
      <c r="Y9" s="66">
        <v>14</v>
      </c>
      <c r="Z9" s="66">
        <v>15</v>
      </c>
      <c r="AA9" s="105">
        <v>16</v>
      </c>
      <c r="AB9" s="66">
        <v>17</v>
      </c>
    </row>
    <row r="10" spans="1:28" s="1" customFormat="1" ht="136.5" customHeight="1" thickBot="1">
      <c r="A10" s="256"/>
      <c r="B10" s="256"/>
      <c r="C10" s="256"/>
      <c r="D10" s="255" t="s">
        <v>22</v>
      </c>
      <c r="E10" s="255" t="s">
        <v>23</v>
      </c>
      <c r="F10" s="255" t="s">
        <v>24</v>
      </c>
      <c r="G10" s="256"/>
      <c r="H10" s="256"/>
      <c r="I10" s="255" t="s">
        <v>22</v>
      </c>
      <c r="J10" s="255" t="s">
        <v>25</v>
      </c>
      <c r="K10" s="255" t="s">
        <v>26</v>
      </c>
      <c r="L10" s="258" t="s">
        <v>4</v>
      </c>
      <c r="M10" s="260" t="s">
        <v>6</v>
      </c>
      <c r="N10" s="260" t="s">
        <v>7</v>
      </c>
      <c r="O10" s="260" t="s">
        <v>31</v>
      </c>
      <c r="P10" s="260" t="s">
        <v>30</v>
      </c>
      <c r="Q10" s="260" t="s">
        <v>29</v>
      </c>
      <c r="R10" s="262" t="s">
        <v>285</v>
      </c>
      <c r="S10" s="67" t="s">
        <v>301</v>
      </c>
      <c r="T10" s="264" t="s">
        <v>8</v>
      </c>
      <c r="U10" s="264" t="s">
        <v>1</v>
      </c>
      <c r="V10" s="264" t="s">
        <v>286</v>
      </c>
      <c r="W10" s="262" t="s">
        <v>287</v>
      </c>
      <c r="X10" s="68" t="s">
        <v>302</v>
      </c>
      <c r="Y10" s="262" t="s">
        <v>288</v>
      </c>
      <c r="Z10" s="262" t="s">
        <v>289</v>
      </c>
      <c r="AA10" s="266" t="s">
        <v>290</v>
      </c>
      <c r="AB10" s="260" t="s">
        <v>0</v>
      </c>
    </row>
    <row r="11" spans="1:28" s="1" customFormat="1" ht="67.5" customHeight="1" thickBot="1">
      <c r="A11" s="257"/>
      <c r="B11" s="257"/>
      <c r="C11" s="257"/>
      <c r="D11" s="257"/>
      <c r="E11" s="257"/>
      <c r="F11" s="257"/>
      <c r="G11" s="257"/>
      <c r="H11" s="257"/>
      <c r="I11" s="257"/>
      <c r="J11" s="257"/>
      <c r="K11" s="257"/>
      <c r="L11" s="259"/>
      <c r="M11" s="261"/>
      <c r="N11" s="261"/>
      <c r="O11" s="261"/>
      <c r="P11" s="261"/>
      <c r="Q11" s="261"/>
      <c r="R11" s="263"/>
      <c r="S11" s="84" t="s">
        <v>291</v>
      </c>
      <c r="T11" s="265"/>
      <c r="U11" s="265"/>
      <c r="V11" s="265"/>
      <c r="W11" s="263"/>
      <c r="X11" s="85" t="s">
        <v>292</v>
      </c>
      <c r="Y11" s="263"/>
      <c r="Z11" s="263"/>
      <c r="AA11" s="267"/>
      <c r="AB11" s="261"/>
    </row>
    <row r="12" spans="1:28" s="31" customFormat="1" ht="99.75" customHeight="1" thickBot="1">
      <c r="A12" s="130" t="s">
        <v>32</v>
      </c>
      <c r="B12" s="131" t="s">
        <v>33</v>
      </c>
      <c r="C12" s="132" t="s">
        <v>34</v>
      </c>
      <c r="D12" s="133" t="s">
        <v>149</v>
      </c>
      <c r="E12" s="134">
        <v>1</v>
      </c>
      <c r="F12" s="134">
        <v>1</v>
      </c>
      <c r="G12" s="135" t="s">
        <v>35</v>
      </c>
      <c r="H12" s="135" t="s">
        <v>36</v>
      </c>
      <c r="I12" s="136" t="s">
        <v>151</v>
      </c>
      <c r="J12" s="72" t="s">
        <v>37</v>
      </c>
      <c r="K12" s="137">
        <v>0.9</v>
      </c>
      <c r="L12" s="144">
        <v>2020630010022</v>
      </c>
      <c r="M12" s="75" t="s">
        <v>162</v>
      </c>
      <c r="N12" s="69" t="s">
        <v>163</v>
      </c>
      <c r="O12" s="70" t="s">
        <v>254</v>
      </c>
      <c r="P12" s="71">
        <v>0</v>
      </c>
      <c r="Q12" s="72">
        <v>0.9</v>
      </c>
      <c r="R12" s="72">
        <v>0.87</v>
      </c>
      <c r="S12" s="72">
        <f aca="true" t="shared" si="0" ref="S12:S75">R12/Q12</f>
        <v>0.9666666666666667</v>
      </c>
      <c r="T12" s="128" t="s">
        <v>401</v>
      </c>
      <c r="U12" s="75" t="s">
        <v>259</v>
      </c>
      <c r="V12" s="76">
        <v>2270000</v>
      </c>
      <c r="W12" s="76">
        <v>2270000</v>
      </c>
      <c r="X12" s="94">
        <f>W12/V12</f>
        <v>1</v>
      </c>
      <c r="Y12" s="76"/>
      <c r="Z12" s="76"/>
      <c r="AA12" s="106" t="s">
        <v>389</v>
      </c>
      <c r="AB12" s="77" t="s">
        <v>190</v>
      </c>
    </row>
    <row r="13" spans="1:28" s="31" customFormat="1" ht="99.75" customHeight="1">
      <c r="A13" s="99" t="s">
        <v>32</v>
      </c>
      <c r="B13" s="32" t="s">
        <v>33</v>
      </c>
      <c r="C13" s="26" t="s">
        <v>34</v>
      </c>
      <c r="D13" s="27" t="s">
        <v>38</v>
      </c>
      <c r="E13" s="33">
        <v>1</v>
      </c>
      <c r="F13" s="33">
        <v>1</v>
      </c>
      <c r="G13" s="50" t="s">
        <v>35</v>
      </c>
      <c r="H13" s="50" t="s">
        <v>39</v>
      </c>
      <c r="I13" s="50" t="s">
        <v>152</v>
      </c>
      <c r="J13" s="28">
        <v>1</v>
      </c>
      <c r="K13" s="138">
        <v>1</v>
      </c>
      <c r="L13" s="144">
        <v>2020630010026</v>
      </c>
      <c r="M13" s="35" t="s">
        <v>164</v>
      </c>
      <c r="N13" s="54" t="s">
        <v>165</v>
      </c>
      <c r="O13" s="41" t="s">
        <v>166</v>
      </c>
      <c r="P13" s="36">
        <v>1</v>
      </c>
      <c r="Q13" s="28">
        <v>1</v>
      </c>
      <c r="R13" s="28">
        <v>1</v>
      </c>
      <c r="S13" s="28">
        <f t="shared" si="0"/>
        <v>1</v>
      </c>
      <c r="T13" s="125" t="s">
        <v>402</v>
      </c>
      <c r="U13" s="35" t="s">
        <v>260</v>
      </c>
      <c r="V13" s="78">
        <v>47766000</v>
      </c>
      <c r="W13" s="78">
        <v>7390033</v>
      </c>
      <c r="X13" s="95">
        <f>W13/V13</f>
        <v>0.15471324791692836</v>
      </c>
      <c r="Y13" s="78"/>
      <c r="Z13" s="78"/>
      <c r="AA13" s="107" t="s">
        <v>390</v>
      </c>
      <c r="AB13" s="79" t="s">
        <v>190</v>
      </c>
    </row>
    <row r="14" spans="1:28" s="31" customFormat="1" ht="99.75" customHeight="1">
      <c r="A14" s="196" t="s">
        <v>32</v>
      </c>
      <c r="B14" s="198" t="s">
        <v>33</v>
      </c>
      <c r="C14" s="200" t="s">
        <v>40</v>
      </c>
      <c r="D14" s="202" t="s">
        <v>149</v>
      </c>
      <c r="E14" s="204">
        <v>1</v>
      </c>
      <c r="F14" s="204">
        <v>1</v>
      </c>
      <c r="G14" s="190" t="s">
        <v>35</v>
      </c>
      <c r="H14" s="190" t="s">
        <v>153</v>
      </c>
      <c r="I14" s="190" t="s">
        <v>154</v>
      </c>
      <c r="J14" s="193">
        <v>1</v>
      </c>
      <c r="K14" s="206">
        <v>1</v>
      </c>
      <c r="L14" s="157">
        <v>2020630010023</v>
      </c>
      <c r="M14" s="158" t="s">
        <v>167</v>
      </c>
      <c r="N14" s="156" t="s">
        <v>168</v>
      </c>
      <c r="O14" s="41" t="s">
        <v>191</v>
      </c>
      <c r="P14" s="36">
        <v>1</v>
      </c>
      <c r="Q14" s="36">
        <v>1</v>
      </c>
      <c r="R14" s="36">
        <v>1</v>
      </c>
      <c r="S14" s="28">
        <f t="shared" si="0"/>
        <v>1</v>
      </c>
      <c r="T14" s="158" t="s">
        <v>403</v>
      </c>
      <c r="U14" s="158" t="s">
        <v>262</v>
      </c>
      <c r="V14" s="159">
        <v>182037916</v>
      </c>
      <c r="W14" s="159">
        <v>45446632</v>
      </c>
      <c r="X14" s="160">
        <f>W14/V14</f>
        <v>0.2496547587371853</v>
      </c>
      <c r="Y14" s="78"/>
      <c r="Z14" s="78"/>
      <c r="AA14" s="107" t="s">
        <v>391</v>
      </c>
      <c r="AB14" s="208" t="s">
        <v>190</v>
      </c>
    </row>
    <row r="15" spans="1:28" s="31" customFormat="1" ht="143.25" customHeight="1">
      <c r="A15" s="197"/>
      <c r="B15" s="199"/>
      <c r="C15" s="201"/>
      <c r="D15" s="203"/>
      <c r="E15" s="205"/>
      <c r="F15" s="205"/>
      <c r="G15" s="192"/>
      <c r="H15" s="192"/>
      <c r="I15" s="192"/>
      <c r="J15" s="195"/>
      <c r="K15" s="207"/>
      <c r="L15" s="157"/>
      <c r="M15" s="158"/>
      <c r="N15" s="156"/>
      <c r="O15" s="41" t="s">
        <v>192</v>
      </c>
      <c r="P15" s="36">
        <v>1</v>
      </c>
      <c r="Q15" s="36">
        <v>1</v>
      </c>
      <c r="R15" s="36">
        <v>1</v>
      </c>
      <c r="S15" s="28">
        <f t="shared" si="0"/>
        <v>1</v>
      </c>
      <c r="T15" s="158"/>
      <c r="U15" s="158"/>
      <c r="V15" s="159"/>
      <c r="W15" s="159"/>
      <c r="X15" s="160"/>
      <c r="Y15" s="78"/>
      <c r="Z15" s="78"/>
      <c r="AA15" s="108" t="s">
        <v>392</v>
      </c>
      <c r="AB15" s="208"/>
    </row>
    <row r="16" spans="1:28" s="31" customFormat="1" ht="99.75" customHeight="1">
      <c r="A16" s="99" t="s">
        <v>32</v>
      </c>
      <c r="B16" s="32" t="s">
        <v>33</v>
      </c>
      <c r="C16" s="26" t="s">
        <v>41</v>
      </c>
      <c r="D16" s="27" t="s">
        <v>38</v>
      </c>
      <c r="E16" s="33">
        <v>1</v>
      </c>
      <c r="F16" s="33">
        <v>1</v>
      </c>
      <c r="G16" s="50" t="s">
        <v>35</v>
      </c>
      <c r="H16" s="50" t="s">
        <v>42</v>
      </c>
      <c r="I16" s="50" t="s">
        <v>43</v>
      </c>
      <c r="J16" s="37">
        <v>48</v>
      </c>
      <c r="K16" s="139">
        <v>48</v>
      </c>
      <c r="L16" s="154">
        <v>2020630010030</v>
      </c>
      <c r="M16" s="26" t="s">
        <v>170</v>
      </c>
      <c r="N16" s="54" t="s">
        <v>174</v>
      </c>
      <c r="O16" s="41" t="s">
        <v>178</v>
      </c>
      <c r="P16" s="35">
        <v>3</v>
      </c>
      <c r="Q16" s="35">
        <v>3</v>
      </c>
      <c r="R16" s="35">
        <v>3</v>
      </c>
      <c r="S16" s="28">
        <f t="shared" si="0"/>
        <v>1</v>
      </c>
      <c r="T16" s="125" t="s">
        <v>404</v>
      </c>
      <c r="U16" s="35" t="s">
        <v>263</v>
      </c>
      <c r="V16" s="80">
        <v>41002664279.11</v>
      </c>
      <c r="W16" s="126">
        <v>36809930416.1</v>
      </c>
      <c r="X16" s="95">
        <f>W16/V16</f>
        <v>0.8977448432504394</v>
      </c>
      <c r="Y16" s="80"/>
      <c r="Z16" s="80"/>
      <c r="AA16" s="109" t="s">
        <v>393</v>
      </c>
      <c r="AB16" s="79" t="s">
        <v>190</v>
      </c>
    </row>
    <row r="17" spans="1:28" s="31" customFormat="1" ht="99.75" customHeight="1">
      <c r="A17" s="99" t="s">
        <v>32</v>
      </c>
      <c r="B17" s="32" t="s">
        <v>44</v>
      </c>
      <c r="C17" s="29" t="s">
        <v>45</v>
      </c>
      <c r="D17" s="27" t="s">
        <v>46</v>
      </c>
      <c r="E17" s="28">
        <v>0</v>
      </c>
      <c r="F17" s="28">
        <v>1</v>
      </c>
      <c r="G17" s="50" t="s">
        <v>47</v>
      </c>
      <c r="H17" s="50" t="s">
        <v>48</v>
      </c>
      <c r="I17" s="51" t="s">
        <v>155</v>
      </c>
      <c r="J17" s="36" t="s">
        <v>37</v>
      </c>
      <c r="K17" s="138">
        <v>1</v>
      </c>
      <c r="L17" s="154">
        <v>2020630010028</v>
      </c>
      <c r="M17" s="35" t="s">
        <v>173</v>
      </c>
      <c r="N17" s="54" t="s">
        <v>175</v>
      </c>
      <c r="O17" s="41" t="s">
        <v>169</v>
      </c>
      <c r="P17" s="36">
        <v>0</v>
      </c>
      <c r="Q17" s="36">
        <v>1</v>
      </c>
      <c r="R17" s="36">
        <v>1</v>
      </c>
      <c r="S17" s="28">
        <f t="shared" si="0"/>
        <v>1</v>
      </c>
      <c r="T17" s="125" t="s">
        <v>405</v>
      </c>
      <c r="U17" s="35" t="s">
        <v>264</v>
      </c>
      <c r="V17" s="78">
        <v>5231438</v>
      </c>
      <c r="W17" s="78">
        <v>0</v>
      </c>
      <c r="X17" s="95">
        <f>W17/V17</f>
        <v>0</v>
      </c>
      <c r="Y17" s="78"/>
      <c r="Z17" s="78"/>
      <c r="AA17" s="108" t="s">
        <v>394</v>
      </c>
      <c r="AB17" s="79" t="s">
        <v>190</v>
      </c>
    </row>
    <row r="18" spans="1:28" s="31" customFormat="1" ht="212.25" customHeight="1">
      <c r="A18" s="196" t="s">
        <v>32</v>
      </c>
      <c r="B18" s="198" t="s">
        <v>33</v>
      </c>
      <c r="C18" s="200" t="s">
        <v>40</v>
      </c>
      <c r="D18" s="202" t="s">
        <v>149</v>
      </c>
      <c r="E18" s="209" t="s">
        <v>49</v>
      </c>
      <c r="F18" s="204">
        <v>0.9</v>
      </c>
      <c r="G18" s="190" t="s">
        <v>50</v>
      </c>
      <c r="H18" s="190" t="s">
        <v>51</v>
      </c>
      <c r="I18" s="190" t="s">
        <v>52</v>
      </c>
      <c r="J18" s="193" t="s">
        <v>37</v>
      </c>
      <c r="K18" s="211">
        <v>0.9</v>
      </c>
      <c r="L18" s="157">
        <v>2020630010027</v>
      </c>
      <c r="M18" s="158" t="s">
        <v>171</v>
      </c>
      <c r="N18" s="156" t="s">
        <v>172</v>
      </c>
      <c r="O18" s="41" t="s">
        <v>294</v>
      </c>
      <c r="P18" s="28">
        <v>0</v>
      </c>
      <c r="Q18" s="28">
        <v>0.9</v>
      </c>
      <c r="R18" s="28">
        <v>0.9</v>
      </c>
      <c r="S18" s="28">
        <f t="shared" si="0"/>
        <v>1</v>
      </c>
      <c r="T18" s="158" t="s">
        <v>406</v>
      </c>
      <c r="U18" s="158" t="s">
        <v>261</v>
      </c>
      <c r="V18" s="159">
        <v>11000000</v>
      </c>
      <c r="W18" s="159">
        <v>3967000</v>
      </c>
      <c r="X18" s="160">
        <f>W18/V18</f>
        <v>0.36063636363636364</v>
      </c>
      <c r="Y18" s="78"/>
      <c r="Z18" s="78"/>
      <c r="AA18" s="108" t="s">
        <v>395</v>
      </c>
      <c r="AB18" s="208" t="s">
        <v>190</v>
      </c>
    </row>
    <row r="19" spans="1:28" s="31" customFormat="1" ht="248.25" customHeight="1">
      <c r="A19" s="197"/>
      <c r="B19" s="199"/>
      <c r="C19" s="201"/>
      <c r="D19" s="203"/>
      <c r="E19" s="210"/>
      <c r="F19" s="205"/>
      <c r="G19" s="192"/>
      <c r="H19" s="192"/>
      <c r="I19" s="192"/>
      <c r="J19" s="195"/>
      <c r="K19" s="212"/>
      <c r="L19" s="157"/>
      <c r="M19" s="158"/>
      <c r="N19" s="156"/>
      <c r="O19" s="41" t="s">
        <v>193</v>
      </c>
      <c r="P19" s="28">
        <v>0.6</v>
      </c>
      <c r="Q19" s="28">
        <v>0.8</v>
      </c>
      <c r="R19" s="28">
        <v>0.8</v>
      </c>
      <c r="S19" s="28">
        <f t="shared" si="0"/>
        <v>1</v>
      </c>
      <c r="T19" s="158"/>
      <c r="U19" s="158"/>
      <c r="V19" s="159"/>
      <c r="W19" s="159"/>
      <c r="X19" s="160"/>
      <c r="Y19" s="78"/>
      <c r="Z19" s="78"/>
      <c r="AA19" s="108" t="s">
        <v>396</v>
      </c>
      <c r="AB19" s="208"/>
    </row>
    <row r="20" spans="1:28" s="31" customFormat="1" ht="156" customHeight="1">
      <c r="A20" s="196" t="s">
        <v>32</v>
      </c>
      <c r="B20" s="198" t="s">
        <v>33</v>
      </c>
      <c r="C20" s="209" t="s">
        <v>41</v>
      </c>
      <c r="D20" s="209" t="s">
        <v>147</v>
      </c>
      <c r="E20" s="193">
        <v>1</v>
      </c>
      <c r="F20" s="193">
        <v>1</v>
      </c>
      <c r="G20" s="190" t="s">
        <v>53</v>
      </c>
      <c r="H20" s="190" t="s">
        <v>54</v>
      </c>
      <c r="I20" s="190" t="s">
        <v>55</v>
      </c>
      <c r="J20" s="216">
        <v>40000</v>
      </c>
      <c r="K20" s="219">
        <v>40000</v>
      </c>
      <c r="L20" s="157">
        <v>2020630010024</v>
      </c>
      <c r="M20" s="169" t="s">
        <v>107</v>
      </c>
      <c r="N20" s="156" t="s">
        <v>134</v>
      </c>
      <c r="O20" s="41" t="s">
        <v>196</v>
      </c>
      <c r="P20" s="35">
        <v>0</v>
      </c>
      <c r="Q20" s="35">
        <v>100</v>
      </c>
      <c r="R20" s="35">
        <v>100</v>
      </c>
      <c r="S20" s="28">
        <f t="shared" si="0"/>
        <v>1</v>
      </c>
      <c r="T20" s="158" t="s">
        <v>407</v>
      </c>
      <c r="U20" s="158" t="s">
        <v>265</v>
      </c>
      <c r="V20" s="227">
        <v>20000000</v>
      </c>
      <c r="W20" s="227">
        <v>7233333</v>
      </c>
      <c r="X20" s="160">
        <f>W20/V20</f>
        <v>0.36166665</v>
      </c>
      <c r="Y20" s="35">
        <v>100</v>
      </c>
      <c r="Z20" s="35" t="s">
        <v>334</v>
      </c>
      <c r="AA20" s="93" t="s">
        <v>338</v>
      </c>
      <c r="AB20" s="208" t="s">
        <v>120</v>
      </c>
    </row>
    <row r="21" spans="1:28" s="31" customFormat="1" ht="99.75" customHeight="1">
      <c r="A21" s="213"/>
      <c r="B21" s="214"/>
      <c r="C21" s="215"/>
      <c r="D21" s="215"/>
      <c r="E21" s="194"/>
      <c r="F21" s="194"/>
      <c r="G21" s="191"/>
      <c r="H21" s="191"/>
      <c r="I21" s="191"/>
      <c r="J21" s="217"/>
      <c r="K21" s="220"/>
      <c r="L21" s="157"/>
      <c r="M21" s="169"/>
      <c r="N21" s="156"/>
      <c r="O21" s="41" t="s">
        <v>194</v>
      </c>
      <c r="P21" s="35">
        <v>0</v>
      </c>
      <c r="Q21" s="35">
        <v>50</v>
      </c>
      <c r="R21" s="35">
        <v>50</v>
      </c>
      <c r="S21" s="28">
        <f t="shared" si="0"/>
        <v>1</v>
      </c>
      <c r="T21" s="158"/>
      <c r="U21" s="158"/>
      <c r="V21" s="227"/>
      <c r="W21" s="227"/>
      <c r="X21" s="160"/>
      <c r="Y21" s="35">
        <v>50</v>
      </c>
      <c r="Z21" s="35" t="s">
        <v>334</v>
      </c>
      <c r="AA21" s="89" t="s">
        <v>339</v>
      </c>
      <c r="AB21" s="208"/>
    </row>
    <row r="22" spans="1:28" s="31" customFormat="1" ht="103.5" customHeight="1">
      <c r="A22" s="197"/>
      <c r="B22" s="199"/>
      <c r="C22" s="210"/>
      <c r="D22" s="210"/>
      <c r="E22" s="195"/>
      <c r="F22" s="195"/>
      <c r="G22" s="192"/>
      <c r="H22" s="192"/>
      <c r="I22" s="192"/>
      <c r="J22" s="218"/>
      <c r="K22" s="221"/>
      <c r="L22" s="157"/>
      <c r="M22" s="169"/>
      <c r="N22" s="156"/>
      <c r="O22" s="41" t="s">
        <v>195</v>
      </c>
      <c r="P22" s="35">
        <v>0</v>
      </c>
      <c r="Q22" s="35">
        <v>100</v>
      </c>
      <c r="R22" s="35">
        <v>100</v>
      </c>
      <c r="S22" s="28">
        <f t="shared" si="0"/>
        <v>1</v>
      </c>
      <c r="T22" s="158"/>
      <c r="U22" s="158"/>
      <c r="V22" s="227"/>
      <c r="W22" s="227"/>
      <c r="X22" s="160"/>
      <c r="Y22" s="35">
        <v>100</v>
      </c>
      <c r="Z22" s="35" t="s">
        <v>334</v>
      </c>
      <c r="AA22" s="89" t="s">
        <v>340</v>
      </c>
      <c r="AB22" s="208"/>
    </row>
    <row r="23" spans="1:28" s="31" customFormat="1" ht="99.75" customHeight="1">
      <c r="A23" s="99" t="s">
        <v>32</v>
      </c>
      <c r="B23" s="32" t="s">
        <v>33</v>
      </c>
      <c r="C23" s="26" t="s">
        <v>34</v>
      </c>
      <c r="D23" s="27" t="s">
        <v>38</v>
      </c>
      <c r="E23" s="28">
        <v>1</v>
      </c>
      <c r="F23" s="28">
        <v>1</v>
      </c>
      <c r="G23" s="50" t="s">
        <v>53</v>
      </c>
      <c r="H23" s="50" t="s">
        <v>56</v>
      </c>
      <c r="I23" s="50" t="s">
        <v>146</v>
      </c>
      <c r="J23" s="28" t="s">
        <v>37</v>
      </c>
      <c r="K23" s="138">
        <v>0.8</v>
      </c>
      <c r="L23" s="157"/>
      <c r="M23" s="169"/>
      <c r="N23" s="156"/>
      <c r="O23" s="41" t="s">
        <v>176</v>
      </c>
      <c r="P23" s="35">
        <v>0</v>
      </c>
      <c r="Q23" s="35">
        <v>100</v>
      </c>
      <c r="R23" s="35">
        <v>100</v>
      </c>
      <c r="S23" s="28">
        <f t="shared" si="0"/>
        <v>1</v>
      </c>
      <c r="T23" s="158"/>
      <c r="U23" s="158"/>
      <c r="V23" s="227"/>
      <c r="W23" s="227"/>
      <c r="X23" s="160"/>
      <c r="Y23" s="35"/>
      <c r="Z23" s="35"/>
      <c r="AA23" s="41"/>
      <c r="AB23" s="208"/>
    </row>
    <row r="24" spans="1:28" s="31" customFormat="1" ht="99.75" customHeight="1">
      <c r="A24" s="99" t="s">
        <v>32</v>
      </c>
      <c r="B24" s="32" t="s">
        <v>33</v>
      </c>
      <c r="C24" s="26" t="s">
        <v>41</v>
      </c>
      <c r="D24" s="30" t="s">
        <v>147</v>
      </c>
      <c r="E24" s="28">
        <v>1</v>
      </c>
      <c r="F24" s="28">
        <v>1</v>
      </c>
      <c r="G24" s="50" t="s">
        <v>53</v>
      </c>
      <c r="H24" s="50" t="s">
        <v>148</v>
      </c>
      <c r="I24" s="50" t="s">
        <v>57</v>
      </c>
      <c r="J24" s="28" t="s">
        <v>37</v>
      </c>
      <c r="K24" s="138">
        <v>1</v>
      </c>
      <c r="L24" s="157"/>
      <c r="M24" s="169"/>
      <c r="N24" s="156"/>
      <c r="O24" s="41" t="s">
        <v>176</v>
      </c>
      <c r="P24" s="35">
        <v>0</v>
      </c>
      <c r="Q24" s="35">
        <v>100</v>
      </c>
      <c r="R24" s="35">
        <v>100</v>
      </c>
      <c r="S24" s="28">
        <f t="shared" si="0"/>
        <v>1</v>
      </c>
      <c r="T24" s="158"/>
      <c r="U24" s="158"/>
      <c r="V24" s="227"/>
      <c r="W24" s="227"/>
      <c r="X24" s="160"/>
      <c r="Y24" s="35"/>
      <c r="Z24" s="35"/>
      <c r="AA24" s="41"/>
      <c r="AB24" s="208"/>
    </row>
    <row r="25" spans="1:28" s="31" customFormat="1" ht="99.75" customHeight="1">
      <c r="A25" s="196" t="s">
        <v>32</v>
      </c>
      <c r="B25" s="198" t="s">
        <v>33</v>
      </c>
      <c r="C25" s="200" t="s">
        <v>40</v>
      </c>
      <c r="D25" s="202" t="s">
        <v>149</v>
      </c>
      <c r="E25" s="193">
        <v>1</v>
      </c>
      <c r="F25" s="193">
        <v>1</v>
      </c>
      <c r="G25" s="190" t="s">
        <v>53</v>
      </c>
      <c r="H25" s="190" t="s">
        <v>58</v>
      </c>
      <c r="I25" s="190" t="s">
        <v>59</v>
      </c>
      <c r="J25" s="193">
        <v>0.85</v>
      </c>
      <c r="K25" s="206">
        <v>0.95</v>
      </c>
      <c r="L25" s="157">
        <v>2020630010010</v>
      </c>
      <c r="M25" s="158" t="s">
        <v>108</v>
      </c>
      <c r="N25" s="156" t="s">
        <v>125</v>
      </c>
      <c r="O25" s="41" t="s">
        <v>222</v>
      </c>
      <c r="P25" s="35">
        <v>300</v>
      </c>
      <c r="Q25" s="35">
        <v>200</v>
      </c>
      <c r="R25" s="35">
        <v>200</v>
      </c>
      <c r="S25" s="28">
        <f t="shared" si="0"/>
        <v>1</v>
      </c>
      <c r="T25" s="158" t="s">
        <v>408</v>
      </c>
      <c r="U25" s="158" t="s">
        <v>266</v>
      </c>
      <c r="V25" s="228">
        <v>31470000</v>
      </c>
      <c r="W25" s="228">
        <v>9790000</v>
      </c>
      <c r="X25" s="160">
        <f>W25/V25</f>
        <v>0.31108992691452175</v>
      </c>
      <c r="Y25" s="35">
        <v>200</v>
      </c>
      <c r="Z25" s="35" t="s">
        <v>335</v>
      </c>
      <c r="AA25" s="92" t="s">
        <v>341</v>
      </c>
      <c r="AB25" s="208" t="s">
        <v>120</v>
      </c>
    </row>
    <row r="26" spans="1:28" s="31" customFormat="1" ht="99.75" customHeight="1">
      <c r="A26" s="213"/>
      <c r="B26" s="214"/>
      <c r="C26" s="222"/>
      <c r="D26" s="223"/>
      <c r="E26" s="194"/>
      <c r="F26" s="194"/>
      <c r="G26" s="191"/>
      <c r="H26" s="191"/>
      <c r="I26" s="191"/>
      <c r="J26" s="194"/>
      <c r="K26" s="224"/>
      <c r="L26" s="157"/>
      <c r="M26" s="158"/>
      <c r="N26" s="156"/>
      <c r="O26" s="41" t="s">
        <v>197</v>
      </c>
      <c r="P26" s="35">
        <v>1500</v>
      </c>
      <c r="Q26" s="35">
        <v>400</v>
      </c>
      <c r="R26" s="35">
        <v>400</v>
      </c>
      <c r="S26" s="28">
        <f t="shared" si="0"/>
        <v>1</v>
      </c>
      <c r="T26" s="158"/>
      <c r="U26" s="158"/>
      <c r="V26" s="228"/>
      <c r="W26" s="228"/>
      <c r="X26" s="160"/>
      <c r="Y26" s="35">
        <v>400</v>
      </c>
      <c r="Z26" s="35" t="s">
        <v>335</v>
      </c>
      <c r="AA26" s="93" t="s">
        <v>342</v>
      </c>
      <c r="AB26" s="208"/>
    </row>
    <row r="27" spans="1:28" s="31" customFormat="1" ht="99.75" customHeight="1">
      <c r="A27" s="213"/>
      <c r="B27" s="214"/>
      <c r="C27" s="222"/>
      <c r="D27" s="223"/>
      <c r="E27" s="194"/>
      <c r="F27" s="194"/>
      <c r="G27" s="191"/>
      <c r="H27" s="191"/>
      <c r="I27" s="191"/>
      <c r="J27" s="194"/>
      <c r="K27" s="224"/>
      <c r="L27" s="157"/>
      <c r="M27" s="158"/>
      <c r="N27" s="156"/>
      <c r="O27" s="41" t="s">
        <v>198</v>
      </c>
      <c r="P27" s="35">
        <v>2</v>
      </c>
      <c r="Q27" s="35">
        <v>1</v>
      </c>
      <c r="R27" s="35">
        <v>1</v>
      </c>
      <c r="S27" s="28">
        <f t="shared" si="0"/>
        <v>1</v>
      </c>
      <c r="T27" s="158"/>
      <c r="U27" s="158"/>
      <c r="V27" s="228"/>
      <c r="W27" s="228"/>
      <c r="X27" s="160"/>
      <c r="Y27" s="127" t="s">
        <v>337</v>
      </c>
      <c r="Z27" s="35" t="s">
        <v>335</v>
      </c>
      <c r="AA27" s="111" t="s">
        <v>336</v>
      </c>
      <c r="AB27" s="208"/>
    </row>
    <row r="28" spans="1:28" s="31" customFormat="1" ht="99.75" customHeight="1">
      <c r="A28" s="213"/>
      <c r="B28" s="214"/>
      <c r="C28" s="222"/>
      <c r="D28" s="223"/>
      <c r="E28" s="194"/>
      <c r="F28" s="194"/>
      <c r="G28" s="191"/>
      <c r="H28" s="191"/>
      <c r="I28" s="191"/>
      <c r="J28" s="194"/>
      <c r="K28" s="224"/>
      <c r="L28" s="157"/>
      <c r="M28" s="158"/>
      <c r="N28" s="156"/>
      <c r="O28" s="41" t="s">
        <v>199</v>
      </c>
      <c r="P28" s="35">
        <v>3</v>
      </c>
      <c r="Q28" s="35">
        <v>1</v>
      </c>
      <c r="R28" s="35">
        <v>1</v>
      </c>
      <c r="S28" s="28">
        <f t="shared" si="0"/>
        <v>1</v>
      </c>
      <c r="T28" s="158"/>
      <c r="U28" s="158"/>
      <c r="V28" s="228"/>
      <c r="W28" s="228"/>
      <c r="X28" s="160"/>
      <c r="Y28" s="127" t="s">
        <v>337</v>
      </c>
      <c r="Z28" s="35" t="s">
        <v>335</v>
      </c>
      <c r="AA28" s="111" t="s">
        <v>336</v>
      </c>
      <c r="AB28" s="208"/>
    </row>
    <row r="29" spans="1:28" s="31" customFormat="1" ht="99.75" customHeight="1">
      <c r="A29" s="197"/>
      <c r="B29" s="199"/>
      <c r="C29" s="201"/>
      <c r="D29" s="203"/>
      <c r="E29" s="195"/>
      <c r="F29" s="195"/>
      <c r="G29" s="192"/>
      <c r="H29" s="192"/>
      <c r="I29" s="192"/>
      <c r="J29" s="195"/>
      <c r="K29" s="207"/>
      <c r="L29" s="157"/>
      <c r="M29" s="158"/>
      <c r="N29" s="156"/>
      <c r="O29" s="41" t="s">
        <v>200</v>
      </c>
      <c r="P29" s="35">
        <v>5</v>
      </c>
      <c r="Q29" s="35">
        <v>5</v>
      </c>
      <c r="R29" s="35">
        <v>5</v>
      </c>
      <c r="S29" s="28">
        <f t="shared" si="0"/>
        <v>1</v>
      </c>
      <c r="T29" s="158"/>
      <c r="U29" s="158"/>
      <c r="V29" s="228"/>
      <c r="W29" s="228"/>
      <c r="X29" s="160"/>
      <c r="Y29" s="127" t="s">
        <v>337</v>
      </c>
      <c r="Z29" s="35" t="s">
        <v>335</v>
      </c>
      <c r="AA29" s="111" t="s">
        <v>361</v>
      </c>
      <c r="AB29" s="208"/>
    </row>
    <row r="30" spans="1:28" s="31" customFormat="1" ht="99.75" customHeight="1">
      <c r="A30" s="99" t="s">
        <v>32</v>
      </c>
      <c r="B30" s="32" t="s">
        <v>33</v>
      </c>
      <c r="C30" s="29" t="s">
        <v>40</v>
      </c>
      <c r="D30" s="30" t="s">
        <v>149</v>
      </c>
      <c r="E30" s="101" t="s">
        <v>49</v>
      </c>
      <c r="F30" s="28">
        <v>1</v>
      </c>
      <c r="G30" s="50" t="s">
        <v>85</v>
      </c>
      <c r="H30" s="50" t="s">
        <v>86</v>
      </c>
      <c r="I30" s="50" t="s">
        <v>87</v>
      </c>
      <c r="J30" s="28" t="s">
        <v>37</v>
      </c>
      <c r="K30" s="138">
        <v>1</v>
      </c>
      <c r="L30" s="157"/>
      <c r="M30" s="158"/>
      <c r="N30" s="156"/>
      <c r="O30" s="41" t="s">
        <v>156</v>
      </c>
      <c r="P30" s="35">
        <v>0</v>
      </c>
      <c r="Q30" s="35">
        <v>2</v>
      </c>
      <c r="R30" s="35">
        <v>2</v>
      </c>
      <c r="S30" s="28">
        <f t="shared" si="0"/>
        <v>1</v>
      </c>
      <c r="T30" s="158"/>
      <c r="U30" s="158"/>
      <c r="V30" s="228"/>
      <c r="W30" s="228"/>
      <c r="X30" s="160"/>
      <c r="Y30" s="127" t="s">
        <v>337</v>
      </c>
      <c r="Z30" s="35" t="s">
        <v>335</v>
      </c>
      <c r="AA30" s="111" t="s">
        <v>343</v>
      </c>
      <c r="AB30" s="208"/>
    </row>
    <row r="31" spans="1:28" s="31" customFormat="1" ht="99.75" customHeight="1">
      <c r="A31" s="99" t="s">
        <v>32</v>
      </c>
      <c r="B31" s="32" t="s">
        <v>33</v>
      </c>
      <c r="C31" s="26" t="s">
        <v>41</v>
      </c>
      <c r="D31" s="30" t="s">
        <v>147</v>
      </c>
      <c r="E31" s="28">
        <v>0.8</v>
      </c>
      <c r="F31" s="28">
        <v>0.2</v>
      </c>
      <c r="G31" s="50" t="s">
        <v>71</v>
      </c>
      <c r="H31" s="50" t="s">
        <v>72</v>
      </c>
      <c r="I31" s="50" t="s">
        <v>142</v>
      </c>
      <c r="J31" s="26">
        <v>3</v>
      </c>
      <c r="K31" s="140">
        <v>17</v>
      </c>
      <c r="L31" s="157"/>
      <c r="M31" s="158"/>
      <c r="N31" s="156"/>
      <c r="O31" s="41" t="s">
        <v>179</v>
      </c>
      <c r="P31" s="35">
        <v>0</v>
      </c>
      <c r="Q31" s="36">
        <v>0.4</v>
      </c>
      <c r="R31" s="36">
        <v>0.4</v>
      </c>
      <c r="S31" s="28">
        <f t="shared" si="0"/>
        <v>1</v>
      </c>
      <c r="T31" s="158"/>
      <c r="U31" s="158"/>
      <c r="V31" s="228"/>
      <c r="W31" s="228"/>
      <c r="X31" s="160"/>
      <c r="Y31" s="127" t="s">
        <v>337</v>
      </c>
      <c r="Z31" s="35" t="s">
        <v>335</v>
      </c>
      <c r="AA31" s="112" t="s">
        <v>362</v>
      </c>
      <c r="AB31" s="208"/>
    </row>
    <row r="32" spans="1:28" s="31" customFormat="1" ht="99.75" customHeight="1">
      <c r="A32" s="99" t="s">
        <v>32</v>
      </c>
      <c r="B32" s="32" t="s">
        <v>33</v>
      </c>
      <c r="C32" s="26" t="s">
        <v>41</v>
      </c>
      <c r="D32" s="30" t="s">
        <v>147</v>
      </c>
      <c r="E32" s="28">
        <v>1</v>
      </c>
      <c r="F32" s="28">
        <v>1</v>
      </c>
      <c r="G32" s="50" t="s">
        <v>53</v>
      </c>
      <c r="H32" s="50" t="s">
        <v>62</v>
      </c>
      <c r="I32" s="50" t="s">
        <v>63</v>
      </c>
      <c r="J32" s="26">
        <v>0</v>
      </c>
      <c r="K32" s="140">
        <v>1</v>
      </c>
      <c r="L32" s="157">
        <v>2020630010011</v>
      </c>
      <c r="M32" s="158" t="s">
        <v>119</v>
      </c>
      <c r="N32" s="156" t="s">
        <v>126</v>
      </c>
      <c r="O32" s="57" t="s">
        <v>135</v>
      </c>
      <c r="P32" s="35">
        <v>0</v>
      </c>
      <c r="Q32" s="36">
        <v>0.4</v>
      </c>
      <c r="R32" s="36">
        <v>0.4</v>
      </c>
      <c r="S32" s="28">
        <f t="shared" si="0"/>
        <v>1</v>
      </c>
      <c r="T32" s="158" t="s">
        <v>409</v>
      </c>
      <c r="U32" s="158" t="s">
        <v>267</v>
      </c>
      <c r="V32" s="228">
        <v>102338326.88</v>
      </c>
      <c r="W32" s="228">
        <v>34059999</v>
      </c>
      <c r="X32" s="160">
        <f>W32/V32</f>
        <v>0.33281762599009573</v>
      </c>
      <c r="Y32" s="127" t="s">
        <v>337</v>
      </c>
      <c r="Z32" s="35" t="s">
        <v>335</v>
      </c>
      <c r="AA32" s="110" t="s">
        <v>363</v>
      </c>
      <c r="AB32" s="208" t="s">
        <v>120</v>
      </c>
    </row>
    <row r="33" spans="1:28" s="31" customFormat="1" ht="99.75" customHeight="1">
      <c r="A33" s="99" t="s">
        <v>32</v>
      </c>
      <c r="B33" s="32" t="s">
        <v>33</v>
      </c>
      <c r="C33" s="29" t="s">
        <v>40</v>
      </c>
      <c r="D33" s="30" t="s">
        <v>149</v>
      </c>
      <c r="E33" s="101" t="s">
        <v>49</v>
      </c>
      <c r="F33" s="28">
        <v>1</v>
      </c>
      <c r="G33" s="50" t="s">
        <v>85</v>
      </c>
      <c r="H33" s="50" t="s">
        <v>88</v>
      </c>
      <c r="I33" s="50" t="s">
        <v>89</v>
      </c>
      <c r="J33" s="28" t="s">
        <v>37</v>
      </c>
      <c r="K33" s="140">
        <v>7</v>
      </c>
      <c r="L33" s="157"/>
      <c r="M33" s="158"/>
      <c r="N33" s="156"/>
      <c r="O33" s="50" t="s">
        <v>157</v>
      </c>
      <c r="P33" s="35">
        <v>1</v>
      </c>
      <c r="Q33" s="26">
        <v>1</v>
      </c>
      <c r="R33" s="26">
        <v>1</v>
      </c>
      <c r="S33" s="28">
        <f t="shared" si="0"/>
        <v>1</v>
      </c>
      <c r="T33" s="158"/>
      <c r="U33" s="158"/>
      <c r="V33" s="228"/>
      <c r="W33" s="228"/>
      <c r="X33" s="160"/>
      <c r="Y33" s="127" t="s">
        <v>337</v>
      </c>
      <c r="Z33" s="35" t="s">
        <v>335</v>
      </c>
      <c r="AA33" s="110" t="s">
        <v>364</v>
      </c>
      <c r="AB33" s="208"/>
    </row>
    <row r="34" spans="1:28" s="31" customFormat="1" ht="99.75" customHeight="1">
      <c r="A34" s="99" t="s">
        <v>32</v>
      </c>
      <c r="B34" s="32" t="s">
        <v>33</v>
      </c>
      <c r="C34" s="29" t="s">
        <v>40</v>
      </c>
      <c r="D34" s="30" t="s">
        <v>149</v>
      </c>
      <c r="E34" s="101" t="s">
        <v>49</v>
      </c>
      <c r="F34" s="28">
        <v>1</v>
      </c>
      <c r="G34" s="50" t="s">
        <v>85</v>
      </c>
      <c r="H34" s="50" t="s">
        <v>90</v>
      </c>
      <c r="I34" s="50" t="s">
        <v>91</v>
      </c>
      <c r="J34" s="28" t="s">
        <v>37</v>
      </c>
      <c r="K34" s="140">
        <v>7</v>
      </c>
      <c r="L34" s="157"/>
      <c r="M34" s="158"/>
      <c r="N34" s="156"/>
      <c r="O34" s="41" t="s">
        <v>158</v>
      </c>
      <c r="P34" s="35">
        <v>1</v>
      </c>
      <c r="Q34" s="35">
        <v>1</v>
      </c>
      <c r="R34" s="35">
        <v>1</v>
      </c>
      <c r="S34" s="28">
        <f t="shared" si="0"/>
        <v>1</v>
      </c>
      <c r="T34" s="158"/>
      <c r="U34" s="158"/>
      <c r="V34" s="228"/>
      <c r="W34" s="228"/>
      <c r="X34" s="160"/>
      <c r="Y34" s="127" t="s">
        <v>337</v>
      </c>
      <c r="Z34" s="35" t="s">
        <v>335</v>
      </c>
      <c r="AA34" s="110" t="s">
        <v>365</v>
      </c>
      <c r="AB34" s="208"/>
    </row>
    <row r="35" spans="1:28" s="31" customFormat="1" ht="99.75" customHeight="1">
      <c r="A35" s="99" t="s">
        <v>32</v>
      </c>
      <c r="B35" s="32" t="s">
        <v>33</v>
      </c>
      <c r="C35" s="26" t="s">
        <v>41</v>
      </c>
      <c r="D35" s="30" t="s">
        <v>147</v>
      </c>
      <c r="E35" s="28">
        <v>0.8</v>
      </c>
      <c r="F35" s="28">
        <v>0.2</v>
      </c>
      <c r="G35" s="50" t="s">
        <v>71</v>
      </c>
      <c r="H35" s="50" t="s">
        <v>72</v>
      </c>
      <c r="I35" s="50" t="s">
        <v>142</v>
      </c>
      <c r="J35" s="26">
        <v>3</v>
      </c>
      <c r="K35" s="140">
        <v>17</v>
      </c>
      <c r="L35" s="157"/>
      <c r="M35" s="158"/>
      <c r="N35" s="156"/>
      <c r="O35" s="41" t="s">
        <v>180</v>
      </c>
      <c r="P35" s="35">
        <v>0</v>
      </c>
      <c r="Q35" s="36">
        <v>0.4</v>
      </c>
      <c r="R35" s="36">
        <v>0.4</v>
      </c>
      <c r="S35" s="28">
        <f t="shared" si="0"/>
        <v>1</v>
      </c>
      <c r="T35" s="158"/>
      <c r="U35" s="158"/>
      <c r="V35" s="228"/>
      <c r="W35" s="228"/>
      <c r="X35" s="160"/>
      <c r="Y35" s="127" t="s">
        <v>337</v>
      </c>
      <c r="Z35" s="35" t="s">
        <v>335</v>
      </c>
      <c r="AA35" s="110" t="s">
        <v>363</v>
      </c>
      <c r="AB35" s="208"/>
    </row>
    <row r="36" spans="1:28" s="31" customFormat="1" ht="99.75" customHeight="1">
      <c r="A36" s="196" t="s">
        <v>32</v>
      </c>
      <c r="B36" s="198" t="s">
        <v>33</v>
      </c>
      <c r="C36" s="209" t="s">
        <v>41</v>
      </c>
      <c r="D36" s="209" t="s">
        <v>147</v>
      </c>
      <c r="E36" s="193">
        <v>1</v>
      </c>
      <c r="F36" s="193">
        <v>1</v>
      </c>
      <c r="G36" s="190" t="s">
        <v>53</v>
      </c>
      <c r="H36" s="190" t="s">
        <v>64</v>
      </c>
      <c r="I36" s="190" t="s">
        <v>65</v>
      </c>
      <c r="J36" s="193">
        <v>0.3</v>
      </c>
      <c r="K36" s="206">
        <v>0.8</v>
      </c>
      <c r="L36" s="157">
        <v>2020630010012</v>
      </c>
      <c r="M36" s="158" t="s">
        <v>128</v>
      </c>
      <c r="N36" s="156" t="s">
        <v>137</v>
      </c>
      <c r="O36" s="41" t="s">
        <v>210</v>
      </c>
      <c r="P36" s="35">
        <v>0</v>
      </c>
      <c r="Q36" s="35">
        <v>1</v>
      </c>
      <c r="R36" s="35">
        <v>1</v>
      </c>
      <c r="S36" s="28">
        <f t="shared" si="0"/>
        <v>1</v>
      </c>
      <c r="T36" s="158" t="s">
        <v>410</v>
      </c>
      <c r="U36" s="158" t="s">
        <v>268</v>
      </c>
      <c r="V36" s="227">
        <v>31732000</v>
      </c>
      <c r="W36" s="227">
        <v>11146667</v>
      </c>
      <c r="X36" s="160">
        <f>W36/V36</f>
        <v>0.35127527417118365</v>
      </c>
      <c r="Y36" s="127" t="s">
        <v>337</v>
      </c>
      <c r="Z36" s="35" t="s">
        <v>335</v>
      </c>
      <c r="AA36" s="92" t="s">
        <v>371</v>
      </c>
      <c r="AB36" s="208" t="s">
        <v>120</v>
      </c>
    </row>
    <row r="37" spans="1:28" s="31" customFormat="1" ht="99.75" customHeight="1">
      <c r="A37" s="213"/>
      <c r="B37" s="214"/>
      <c r="C37" s="215"/>
      <c r="D37" s="215"/>
      <c r="E37" s="194"/>
      <c r="F37" s="194"/>
      <c r="G37" s="191"/>
      <c r="H37" s="191"/>
      <c r="I37" s="191"/>
      <c r="J37" s="194"/>
      <c r="K37" s="224"/>
      <c r="L37" s="157"/>
      <c r="M37" s="158"/>
      <c r="N37" s="156"/>
      <c r="O37" s="41" t="s">
        <v>201</v>
      </c>
      <c r="P37" s="35">
        <v>2</v>
      </c>
      <c r="Q37" s="35">
        <v>1</v>
      </c>
      <c r="R37" s="35">
        <v>1</v>
      </c>
      <c r="S37" s="28">
        <f t="shared" si="0"/>
        <v>1</v>
      </c>
      <c r="T37" s="158"/>
      <c r="U37" s="158"/>
      <c r="V37" s="227"/>
      <c r="W37" s="227"/>
      <c r="X37" s="160"/>
      <c r="Y37" s="127" t="s">
        <v>337</v>
      </c>
      <c r="Z37" s="35" t="s">
        <v>335</v>
      </c>
      <c r="AA37" s="113" t="s">
        <v>366</v>
      </c>
      <c r="AB37" s="208"/>
    </row>
    <row r="38" spans="1:28" s="31" customFormat="1" ht="126" customHeight="1">
      <c r="A38" s="213"/>
      <c r="B38" s="214"/>
      <c r="C38" s="215"/>
      <c r="D38" s="215"/>
      <c r="E38" s="194"/>
      <c r="F38" s="194"/>
      <c r="G38" s="191"/>
      <c r="H38" s="191"/>
      <c r="I38" s="191"/>
      <c r="J38" s="194"/>
      <c r="K38" s="224"/>
      <c r="L38" s="157"/>
      <c r="M38" s="158"/>
      <c r="N38" s="156"/>
      <c r="O38" s="41" t="s">
        <v>255</v>
      </c>
      <c r="P38" s="35">
        <v>2</v>
      </c>
      <c r="Q38" s="35">
        <v>1</v>
      </c>
      <c r="R38" s="35">
        <v>1</v>
      </c>
      <c r="S38" s="28">
        <f t="shared" si="0"/>
        <v>1</v>
      </c>
      <c r="T38" s="158"/>
      <c r="U38" s="158"/>
      <c r="V38" s="227"/>
      <c r="W38" s="227"/>
      <c r="X38" s="160"/>
      <c r="Y38" s="127" t="s">
        <v>337</v>
      </c>
      <c r="Z38" s="35" t="s">
        <v>335</v>
      </c>
      <c r="AA38" s="88" t="s">
        <v>305</v>
      </c>
      <c r="AB38" s="208"/>
    </row>
    <row r="39" spans="1:28" s="31" customFormat="1" ht="99.75" customHeight="1">
      <c r="A39" s="213"/>
      <c r="B39" s="214"/>
      <c r="C39" s="215"/>
      <c r="D39" s="215"/>
      <c r="E39" s="194"/>
      <c r="F39" s="194"/>
      <c r="G39" s="191"/>
      <c r="H39" s="191"/>
      <c r="I39" s="191"/>
      <c r="J39" s="194"/>
      <c r="K39" s="224"/>
      <c r="L39" s="157"/>
      <c r="M39" s="158"/>
      <c r="N39" s="156"/>
      <c r="O39" s="41" t="s">
        <v>256</v>
      </c>
      <c r="P39" s="35">
        <v>0</v>
      </c>
      <c r="Q39" s="35">
        <v>100</v>
      </c>
      <c r="R39" s="86">
        <v>100</v>
      </c>
      <c r="S39" s="28">
        <f t="shared" si="0"/>
        <v>1</v>
      </c>
      <c r="T39" s="158"/>
      <c r="U39" s="158"/>
      <c r="V39" s="227"/>
      <c r="W39" s="227"/>
      <c r="X39" s="160"/>
      <c r="Y39" s="35">
        <v>100</v>
      </c>
      <c r="Z39" s="35" t="s">
        <v>335</v>
      </c>
      <c r="AA39" s="114" t="s">
        <v>306</v>
      </c>
      <c r="AB39" s="208"/>
    </row>
    <row r="40" spans="1:28" s="31" customFormat="1" ht="99.75" customHeight="1">
      <c r="A40" s="213"/>
      <c r="B40" s="214"/>
      <c r="C40" s="215"/>
      <c r="D40" s="215"/>
      <c r="E40" s="194"/>
      <c r="F40" s="194"/>
      <c r="G40" s="191"/>
      <c r="H40" s="191"/>
      <c r="I40" s="191"/>
      <c r="J40" s="194"/>
      <c r="K40" s="224"/>
      <c r="L40" s="157"/>
      <c r="M40" s="158"/>
      <c r="N40" s="156"/>
      <c r="O40" s="41" t="s">
        <v>203</v>
      </c>
      <c r="P40" s="35">
        <v>0</v>
      </c>
      <c r="Q40" s="35">
        <v>1</v>
      </c>
      <c r="R40" s="35">
        <v>1</v>
      </c>
      <c r="S40" s="28">
        <f t="shared" si="0"/>
        <v>1</v>
      </c>
      <c r="T40" s="158"/>
      <c r="U40" s="158"/>
      <c r="V40" s="227"/>
      <c r="W40" s="227"/>
      <c r="X40" s="160"/>
      <c r="Y40" s="127" t="s">
        <v>337</v>
      </c>
      <c r="Z40" s="35" t="s">
        <v>335</v>
      </c>
      <c r="AA40" s="113" t="s">
        <v>367</v>
      </c>
      <c r="AB40" s="208"/>
    </row>
    <row r="41" spans="1:28" s="31" customFormat="1" ht="99.75" customHeight="1">
      <c r="A41" s="213"/>
      <c r="B41" s="214"/>
      <c r="C41" s="215"/>
      <c r="D41" s="215"/>
      <c r="E41" s="194"/>
      <c r="F41" s="194"/>
      <c r="G41" s="191"/>
      <c r="H41" s="191"/>
      <c r="I41" s="191"/>
      <c r="J41" s="194"/>
      <c r="K41" s="224"/>
      <c r="L41" s="157"/>
      <c r="M41" s="158"/>
      <c r="N41" s="156"/>
      <c r="O41" s="41" t="s">
        <v>202</v>
      </c>
      <c r="P41" s="35">
        <v>0</v>
      </c>
      <c r="Q41" s="35">
        <v>1</v>
      </c>
      <c r="R41" s="35">
        <v>1</v>
      </c>
      <c r="S41" s="28">
        <f t="shared" si="0"/>
        <v>1</v>
      </c>
      <c r="T41" s="158"/>
      <c r="U41" s="158"/>
      <c r="V41" s="227"/>
      <c r="W41" s="227"/>
      <c r="X41" s="160"/>
      <c r="Y41" s="127" t="s">
        <v>337</v>
      </c>
      <c r="Z41" s="35" t="s">
        <v>335</v>
      </c>
      <c r="AA41" s="113" t="s">
        <v>367</v>
      </c>
      <c r="AB41" s="208"/>
    </row>
    <row r="42" spans="1:28" s="31" customFormat="1" ht="99.75" customHeight="1">
      <c r="A42" s="213"/>
      <c r="B42" s="214"/>
      <c r="C42" s="215"/>
      <c r="D42" s="215"/>
      <c r="E42" s="194"/>
      <c r="F42" s="194"/>
      <c r="G42" s="191"/>
      <c r="H42" s="191"/>
      <c r="I42" s="191"/>
      <c r="J42" s="194"/>
      <c r="K42" s="224"/>
      <c r="L42" s="157"/>
      <c r="M42" s="158"/>
      <c r="N42" s="156"/>
      <c r="O42" s="41" t="s">
        <v>204</v>
      </c>
      <c r="P42" s="35">
        <v>150</v>
      </c>
      <c r="Q42" s="35">
        <v>200</v>
      </c>
      <c r="R42" s="35">
        <v>200</v>
      </c>
      <c r="S42" s="28">
        <f t="shared" si="0"/>
        <v>1</v>
      </c>
      <c r="T42" s="158"/>
      <c r="U42" s="158"/>
      <c r="V42" s="227"/>
      <c r="W42" s="227"/>
      <c r="X42" s="160"/>
      <c r="Y42" s="35">
        <v>200</v>
      </c>
      <c r="Z42" s="35" t="s">
        <v>368</v>
      </c>
      <c r="AA42" s="114" t="s">
        <v>307</v>
      </c>
      <c r="AB42" s="208"/>
    </row>
    <row r="43" spans="1:28" s="31" customFormat="1" ht="99.75" customHeight="1">
      <c r="A43" s="213"/>
      <c r="B43" s="214"/>
      <c r="C43" s="215"/>
      <c r="D43" s="215"/>
      <c r="E43" s="194"/>
      <c r="F43" s="194"/>
      <c r="G43" s="191"/>
      <c r="H43" s="191"/>
      <c r="I43" s="191"/>
      <c r="J43" s="194"/>
      <c r="K43" s="224"/>
      <c r="L43" s="157"/>
      <c r="M43" s="158"/>
      <c r="N43" s="156"/>
      <c r="O43" s="41" t="s">
        <v>205</v>
      </c>
      <c r="P43" s="35">
        <v>0</v>
      </c>
      <c r="Q43" s="35">
        <v>1</v>
      </c>
      <c r="R43" s="35">
        <v>1</v>
      </c>
      <c r="S43" s="28">
        <f t="shared" si="0"/>
        <v>1</v>
      </c>
      <c r="T43" s="158"/>
      <c r="U43" s="158"/>
      <c r="V43" s="227"/>
      <c r="W43" s="227"/>
      <c r="X43" s="160"/>
      <c r="Y43" s="127" t="s">
        <v>337</v>
      </c>
      <c r="Z43" s="35" t="s">
        <v>335</v>
      </c>
      <c r="AA43" s="115" t="s">
        <v>308</v>
      </c>
      <c r="AB43" s="208"/>
    </row>
    <row r="44" spans="1:28" s="31" customFormat="1" ht="199.5" customHeight="1">
      <c r="A44" s="213"/>
      <c r="B44" s="214"/>
      <c r="C44" s="215"/>
      <c r="D44" s="215"/>
      <c r="E44" s="194"/>
      <c r="F44" s="194"/>
      <c r="G44" s="191"/>
      <c r="H44" s="191"/>
      <c r="I44" s="191"/>
      <c r="J44" s="194"/>
      <c r="K44" s="224"/>
      <c r="L44" s="157"/>
      <c r="M44" s="158"/>
      <c r="N44" s="156"/>
      <c r="O44" s="41" t="s">
        <v>206</v>
      </c>
      <c r="P44" s="36">
        <v>1</v>
      </c>
      <c r="Q44" s="36">
        <v>1</v>
      </c>
      <c r="R44" s="36">
        <v>0.67</v>
      </c>
      <c r="S44" s="28">
        <f t="shared" si="0"/>
        <v>0.67</v>
      </c>
      <c r="T44" s="158"/>
      <c r="U44" s="158"/>
      <c r="V44" s="227"/>
      <c r="W44" s="227"/>
      <c r="X44" s="160"/>
      <c r="Y44" s="127" t="s">
        <v>337</v>
      </c>
      <c r="Z44" s="35" t="s">
        <v>335</v>
      </c>
      <c r="AA44" s="114" t="s">
        <v>344</v>
      </c>
      <c r="AB44" s="208"/>
    </row>
    <row r="45" spans="1:28" s="31" customFormat="1" ht="135" customHeight="1">
      <c r="A45" s="213"/>
      <c r="B45" s="214"/>
      <c r="C45" s="215"/>
      <c r="D45" s="215"/>
      <c r="E45" s="194"/>
      <c r="F45" s="194"/>
      <c r="G45" s="191"/>
      <c r="H45" s="191"/>
      <c r="I45" s="191"/>
      <c r="J45" s="194"/>
      <c r="K45" s="224"/>
      <c r="L45" s="157"/>
      <c r="M45" s="158"/>
      <c r="N45" s="156"/>
      <c r="O45" s="41" t="s">
        <v>207</v>
      </c>
      <c r="P45" s="35">
        <v>0</v>
      </c>
      <c r="Q45" s="35">
        <v>3</v>
      </c>
      <c r="R45" s="35">
        <v>3</v>
      </c>
      <c r="S45" s="28">
        <f t="shared" si="0"/>
        <v>1</v>
      </c>
      <c r="T45" s="158"/>
      <c r="U45" s="158"/>
      <c r="V45" s="227"/>
      <c r="W45" s="227"/>
      <c r="X45" s="160"/>
      <c r="Y45" s="127" t="s">
        <v>337</v>
      </c>
      <c r="Z45" s="35" t="s">
        <v>335</v>
      </c>
      <c r="AA45" s="93" t="s">
        <v>345</v>
      </c>
      <c r="AB45" s="208"/>
    </row>
    <row r="46" spans="1:28" s="31" customFormat="1" ht="99.75" customHeight="1">
      <c r="A46" s="213"/>
      <c r="B46" s="214"/>
      <c r="C46" s="215"/>
      <c r="D46" s="215"/>
      <c r="E46" s="194"/>
      <c r="F46" s="194"/>
      <c r="G46" s="191"/>
      <c r="H46" s="191"/>
      <c r="I46" s="191"/>
      <c r="J46" s="194"/>
      <c r="K46" s="224"/>
      <c r="L46" s="157"/>
      <c r="M46" s="158"/>
      <c r="N46" s="156"/>
      <c r="O46" s="41" t="s">
        <v>208</v>
      </c>
      <c r="P46" s="35">
        <v>0</v>
      </c>
      <c r="Q46" s="35">
        <v>1</v>
      </c>
      <c r="R46" s="35">
        <v>1</v>
      </c>
      <c r="S46" s="28">
        <f t="shared" si="0"/>
        <v>1</v>
      </c>
      <c r="T46" s="158"/>
      <c r="U46" s="158"/>
      <c r="V46" s="227"/>
      <c r="W46" s="227"/>
      <c r="X46" s="160"/>
      <c r="Y46" s="127" t="s">
        <v>337</v>
      </c>
      <c r="Z46" s="35" t="s">
        <v>335</v>
      </c>
      <c r="AA46" s="113" t="s">
        <v>309</v>
      </c>
      <c r="AB46" s="208"/>
    </row>
    <row r="47" spans="1:28" s="34" customFormat="1" ht="99.75" customHeight="1">
      <c r="A47" s="197"/>
      <c r="B47" s="199"/>
      <c r="C47" s="210"/>
      <c r="D47" s="210"/>
      <c r="E47" s="195"/>
      <c r="F47" s="195"/>
      <c r="G47" s="192"/>
      <c r="H47" s="192"/>
      <c r="I47" s="192"/>
      <c r="J47" s="195"/>
      <c r="K47" s="207"/>
      <c r="L47" s="157"/>
      <c r="M47" s="158"/>
      <c r="N47" s="156"/>
      <c r="O47" s="41" t="s">
        <v>293</v>
      </c>
      <c r="P47" s="35">
        <v>0</v>
      </c>
      <c r="Q47" s="35">
        <v>1</v>
      </c>
      <c r="R47" s="35">
        <v>0</v>
      </c>
      <c r="S47" s="28">
        <f t="shared" si="0"/>
        <v>0</v>
      </c>
      <c r="T47" s="158"/>
      <c r="U47" s="158"/>
      <c r="V47" s="227"/>
      <c r="W47" s="227"/>
      <c r="X47" s="160"/>
      <c r="Y47" s="35"/>
      <c r="Z47" s="35"/>
      <c r="AA47" s="116" t="s">
        <v>304</v>
      </c>
      <c r="AB47" s="208"/>
    </row>
    <row r="48" spans="1:28" s="31" customFormat="1" ht="99.75" customHeight="1">
      <c r="A48" s="99"/>
      <c r="B48" s="100"/>
      <c r="C48" s="101"/>
      <c r="D48" s="101"/>
      <c r="E48" s="98"/>
      <c r="F48" s="98"/>
      <c r="G48" s="97"/>
      <c r="H48" s="97"/>
      <c r="I48" s="97"/>
      <c r="J48" s="98"/>
      <c r="K48" s="141"/>
      <c r="L48" s="157"/>
      <c r="M48" s="158"/>
      <c r="N48" s="156"/>
      <c r="O48" s="41" t="s">
        <v>209</v>
      </c>
      <c r="P48" s="35">
        <v>0</v>
      </c>
      <c r="Q48" s="35">
        <v>200</v>
      </c>
      <c r="R48" s="35">
        <v>200</v>
      </c>
      <c r="S48" s="28">
        <f t="shared" si="0"/>
        <v>1</v>
      </c>
      <c r="T48" s="158"/>
      <c r="U48" s="158"/>
      <c r="V48" s="227"/>
      <c r="W48" s="227"/>
      <c r="X48" s="160"/>
      <c r="Y48" s="35">
        <v>200</v>
      </c>
      <c r="Z48" s="35" t="s">
        <v>335</v>
      </c>
      <c r="AA48" s="114" t="s">
        <v>310</v>
      </c>
      <c r="AB48" s="208"/>
    </row>
    <row r="49" spans="1:28" s="31" customFormat="1" ht="99.75" customHeight="1">
      <c r="A49" s="99" t="s">
        <v>32</v>
      </c>
      <c r="B49" s="32" t="s">
        <v>33</v>
      </c>
      <c r="C49" s="26" t="s">
        <v>41</v>
      </c>
      <c r="D49" s="30" t="s">
        <v>147</v>
      </c>
      <c r="E49" s="28">
        <v>1</v>
      </c>
      <c r="F49" s="28">
        <v>1</v>
      </c>
      <c r="G49" s="50" t="s">
        <v>53</v>
      </c>
      <c r="H49" s="50" t="s">
        <v>60</v>
      </c>
      <c r="I49" s="50" t="s">
        <v>61</v>
      </c>
      <c r="J49" s="26">
        <v>0</v>
      </c>
      <c r="K49" s="140">
        <v>3</v>
      </c>
      <c r="L49" s="157"/>
      <c r="M49" s="158"/>
      <c r="N49" s="156"/>
      <c r="O49" s="41" t="s">
        <v>181</v>
      </c>
      <c r="P49" s="35">
        <v>0</v>
      </c>
      <c r="Q49" s="36">
        <v>0.4</v>
      </c>
      <c r="R49" s="36">
        <v>0.4</v>
      </c>
      <c r="S49" s="28">
        <f t="shared" si="0"/>
        <v>1</v>
      </c>
      <c r="T49" s="158"/>
      <c r="U49" s="158"/>
      <c r="V49" s="227"/>
      <c r="W49" s="227"/>
      <c r="X49" s="160"/>
      <c r="Y49" s="127" t="s">
        <v>337</v>
      </c>
      <c r="Z49" s="35" t="s">
        <v>335</v>
      </c>
      <c r="AA49" s="88" t="s">
        <v>311</v>
      </c>
      <c r="AB49" s="208"/>
    </row>
    <row r="50" spans="1:28" s="31" customFormat="1" ht="99.75" customHeight="1">
      <c r="A50" s="99" t="s">
        <v>32</v>
      </c>
      <c r="B50" s="32" t="s">
        <v>33</v>
      </c>
      <c r="C50" s="26" t="s">
        <v>41</v>
      </c>
      <c r="D50" s="30" t="s">
        <v>147</v>
      </c>
      <c r="E50" s="28">
        <v>0.8</v>
      </c>
      <c r="F50" s="28">
        <v>0.2</v>
      </c>
      <c r="G50" s="50" t="s">
        <v>71</v>
      </c>
      <c r="H50" s="50" t="s">
        <v>72</v>
      </c>
      <c r="I50" s="50" t="s">
        <v>142</v>
      </c>
      <c r="J50" s="26">
        <v>3</v>
      </c>
      <c r="K50" s="140">
        <v>17</v>
      </c>
      <c r="L50" s="157"/>
      <c r="M50" s="158"/>
      <c r="N50" s="156"/>
      <c r="O50" s="41" t="s">
        <v>182</v>
      </c>
      <c r="P50" s="35">
        <v>0</v>
      </c>
      <c r="Q50" s="36">
        <v>0.4</v>
      </c>
      <c r="R50" s="36">
        <v>0.4</v>
      </c>
      <c r="S50" s="28">
        <f t="shared" si="0"/>
        <v>1</v>
      </c>
      <c r="T50" s="158"/>
      <c r="U50" s="158"/>
      <c r="V50" s="227"/>
      <c r="W50" s="227"/>
      <c r="X50" s="160"/>
      <c r="Y50" s="127" t="s">
        <v>337</v>
      </c>
      <c r="Z50" s="35" t="s">
        <v>335</v>
      </c>
      <c r="AA50" s="88" t="s">
        <v>311</v>
      </c>
      <c r="AB50" s="208"/>
    </row>
    <row r="51" spans="1:28" s="31" customFormat="1" ht="99.75" customHeight="1">
      <c r="A51" s="196" t="s">
        <v>32</v>
      </c>
      <c r="B51" s="198" t="s">
        <v>33</v>
      </c>
      <c r="C51" s="209" t="s">
        <v>41</v>
      </c>
      <c r="D51" s="209" t="s">
        <v>147</v>
      </c>
      <c r="E51" s="193">
        <v>1</v>
      </c>
      <c r="F51" s="193">
        <v>1</v>
      </c>
      <c r="G51" s="190" t="s">
        <v>53</v>
      </c>
      <c r="H51" s="190" t="s">
        <v>66</v>
      </c>
      <c r="I51" s="190" t="s">
        <v>67</v>
      </c>
      <c r="J51" s="209">
        <v>4</v>
      </c>
      <c r="K51" s="225">
        <v>4</v>
      </c>
      <c r="L51" s="157">
        <v>2020630010020</v>
      </c>
      <c r="M51" s="158" t="s">
        <v>112</v>
      </c>
      <c r="N51" s="156" t="s">
        <v>122</v>
      </c>
      <c r="O51" s="41" t="s">
        <v>211</v>
      </c>
      <c r="P51" s="35">
        <v>1</v>
      </c>
      <c r="Q51" s="35">
        <v>1</v>
      </c>
      <c r="R51" s="35">
        <v>1</v>
      </c>
      <c r="S51" s="28">
        <f t="shared" si="0"/>
        <v>1</v>
      </c>
      <c r="T51" s="158" t="s">
        <v>411</v>
      </c>
      <c r="U51" s="158" t="s">
        <v>269</v>
      </c>
      <c r="V51" s="159">
        <v>228529650</v>
      </c>
      <c r="W51" s="159">
        <v>176430650</v>
      </c>
      <c r="X51" s="160">
        <f>W51/V51</f>
        <v>0.7720252054820895</v>
      </c>
      <c r="Y51" s="127" t="s">
        <v>337</v>
      </c>
      <c r="Z51" s="35" t="s">
        <v>335</v>
      </c>
      <c r="AA51" s="89" t="s">
        <v>312</v>
      </c>
      <c r="AB51" s="208" t="s">
        <v>120</v>
      </c>
    </row>
    <row r="52" spans="1:28" s="31" customFormat="1" ht="99.75" customHeight="1">
      <c r="A52" s="197"/>
      <c r="B52" s="199"/>
      <c r="C52" s="210"/>
      <c r="D52" s="210"/>
      <c r="E52" s="195"/>
      <c r="F52" s="195"/>
      <c r="G52" s="192"/>
      <c r="H52" s="192"/>
      <c r="I52" s="192"/>
      <c r="J52" s="210"/>
      <c r="K52" s="226"/>
      <c r="L52" s="157"/>
      <c r="M52" s="158"/>
      <c r="N52" s="156"/>
      <c r="O52" s="41" t="s">
        <v>212</v>
      </c>
      <c r="P52" s="35">
        <v>2</v>
      </c>
      <c r="Q52" s="35">
        <v>1</v>
      </c>
      <c r="R52" s="35">
        <v>1</v>
      </c>
      <c r="S52" s="28">
        <f t="shared" si="0"/>
        <v>1</v>
      </c>
      <c r="T52" s="158"/>
      <c r="U52" s="158"/>
      <c r="V52" s="159"/>
      <c r="W52" s="159"/>
      <c r="X52" s="160"/>
      <c r="Y52" s="127" t="s">
        <v>337</v>
      </c>
      <c r="Z52" s="35" t="s">
        <v>335</v>
      </c>
      <c r="AA52" s="89" t="s">
        <v>313</v>
      </c>
      <c r="AB52" s="208"/>
    </row>
    <row r="53" spans="1:28" s="31" customFormat="1" ht="99.75" customHeight="1">
      <c r="A53" s="196" t="s">
        <v>32</v>
      </c>
      <c r="B53" s="198" t="s">
        <v>33</v>
      </c>
      <c r="C53" s="209" t="s">
        <v>41</v>
      </c>
      <c r="D53" s="209" t="s">
        <v>147</v>
      </c>
      <c r="E53" s="193">
        <v>1</v>
      </c>
      <c r="F53" s="193">
        <v>1</v>
      </c>
      <c r="G53" s="190" t="s">
        <v>53</v>
      </c>
      <c r="H53" s="190" t="s">
        <v>138</v>
      </c>
      <c r="I53" s="190" t="s">
        <v>68</v>
      </c>
      <c r="J53" s="209">
        <v>4</v>
      </c>
      <c r="K53" s="225">
        <v>4</v>
      </c>
      <c r="L53" s="157">
        <v>2020630010013</v>
      </c>
      <c r="M53" s="158" t="s">
        <v>109</v>
      </c>
      <c r="N53" s="229" t="s">
        <v>139</v>
      </c>
      <c r="O53" s="41" t="s">
        <v>215</v>
      </c>
      <c r="P53" s="35">
        <v>0</v>
      </c>
      <c r="Q53" s="35">
        <v>1</v>
      </c>
      <c r="R53" s="35">
        <v>1</v>
      </c>
      <c r="S53" s="28">
        <f t="shared" si="0"/>
        <v>1</v>
      </c>
      <c r="T53" s="158" t="s">
        <v>412</v>
      </c>
      <c r="U53" s="158" t="s">
        <v>273</v>
      </c>
      <c r="V53" s="159">
        <f>30050000+1396507884</f>
        <v>1426557884</v>
      </c>
      <c r="W53" s="159">
        <v>1014714037.18</v>
      </c>
      <c r="X53" s="160">
        <f>W53/V53</f>
        <v>0.7113023933769799</v>
      </c>
      <c r="Y53" s="91">
        <v>7</v>
      </c>
      <c r="Z53" s="78" t="s">
        <v>369</v>
      </c>
      <c r="AA53" s="117" t="s">
        <v>314</v>
      </c>
      <c r="AB53" s="208" t="s">
        <v>120</v>
      </c>
    </row>
    <row r="54" spans="1:28" s="31" customFormat="1" ht="99.75" customHeight="1">
      <c r="A54" s="197"/>
      <c r="B54" s="199"/>
      <c r="C54" s="210"/>
      <c r="D54" s="210"/>
      <c r="E54" s="195"/>
      <c r="F54" s="195"/>
      <c r="G54" s="192"/>
      <c r="H54" s="192"/>
      <c r="I54" s="192"/>
      <c r="J54" s="210"/>
      <c r="K54" s="226"/>
      <c r="L54" s="157"/>
      <c r="M54" s="158"/>
      <c r="N54" s="229"/>
      <c r="O54" s="41" t="s">
        <v>213</v>
      </c>
      <c r="P54" s="35">
        <v>3</v>
      </c>
      <c r="Q54" s="35">
        <v>3</v>
      </c>
      <c r="R54" s="35">
        <v>3</v>
      </c>
      <c r="S54" s="28">
        <f t="shared" si="0"/>
        <v>1</v>
      </c>
      <c r="T54" s="158"/>
      <c r="U54" s="158"/>
      <c r="V54" s="159"/>
      <c r="W54" s="159"/>
      <c r="X54" s="160"/>
      <c r="Y54" s="127" t="s">
        <v>337</v>
      </c>
      <c r="Z54" s="35" t="s">
        <v>335</v>
      </c>
      <c r="AA54" s="117" t="s">
        <v>370</v>
      </c>
      <c r="AB54" s="208"/>
    </row>
    <row r="55" spans="1:28" s="1" customFormat="1" ht="99.75" customHeight="1">
      <c r="A55" s="196" t="s">
        <v>32</v>
      </c>
      <c r="B55" s="198" t="s">
        <v>33</v>
      </c>
      <c r="C55" s="209" t="s">
        <v>41</v>
      </c>
      <c r="D55" s="209" t="s">
        <v>147</v>
      </c>
      <c r="E55" s="209" t="s">
        <v>49</v>
      </c>
      <c r="F55" s="193">
        <v>1</v>
      </c>
      <c r="G55" s="190" t="s">
        <v>85</v>
      </c>
      <c r="H55" s="190" t="s">
        <v>102</v>
      </c>
      <c r="I55" s="190" t="s">
        <v>103</v>
      </c>
      <c r="J55" s="209">
        <v>0</v>
      </c>
      <c r="K55" s="225">
        <v>2</v>
      </c>
      <c r="L55" s="157"/>
      <c r="M55" s="158"/>
      <c r="N55" s="229"/>
      <c r="O55" s="41" t="s">
        <v>216</v>
      </c>
      <c r="P55" s="35">
        <v>0</v>
      </c>
      <c r="Q55" s="36">
        <v>0.4</v>
      </c>
      <c r="R55" s="36">
        <v>0.4</v>
      </c>
      <c r="S55" s="28">
        <f t="shared" si="0"/>
        <v>1</v>
      </c>
      <c r="T55" s="158"/>
      <c r="U55" s="158"/>
      <c r="V55" s="159"/>
      <c r="W55" s="159"/>
      <c r="X55" s="160"/>
      <c r="Y55" s="127" t="s">
        <v>337</v>
      </c>
      <c r="Z55" s="35" t="s">
        <v>335</v>
      </c>
      <c r="AA55" s="27" t="s">
        <v>315</v>
      </c>
      <c r="AB55" s="208"/>
    </row>
    <row r="56" spans="1:28" s="1" customFormat="1" ht="99.75" customHeight="1">
      <c r="A56" s="197"/>
      <c r="B56" s="199"/>
      <c r="C56" s="210"/>
      <c r="D56" s="210"/>
      <c r="E56" s="210"/>
      <c r="F56" s="195"/>
      <c r="G56" s="192"/>
      <c r="H56" s="192"/>
      <c r="I56" s="192"/>
      <c r="J56" s="210"/>
      <c r="K56" s="226"/>
      <c r="L56" s="157"/>
      <c r="M56" s="158"/>
      <c r="N56" s="229"/>
      <c r="O56" s="41" t="s">
        <v>214</v>
      </c>
      <c r="P56" s="35">
        <v>0</v>
      </c>
      <c r="Q56" s="36">
        <v>0.4</v>
      </c>
      <c r="R56" s="36">
        <v>0.4</v>
      </c>
      <c r="S56" s="28">
        <f t="shared" si="0"/>
        <v>1</v>
      </c>
      <c r="T56" s="158"/>
      <c r="U56" s="158"/>
      <c r="V56" s="159"/>
      <c r="W56" s="159"/>
      <c r="X56" s="160"/>
      <c r="Y56" s="127" t="s">
        <v>337</v>
      </c>
      <c r="Z56" s="35" t="s">
        <v>335</v>
      </c>
      <c r="AA56" s="27" t="s">
        <v>315</v>
      </c>
      <c r="AB56" s="208"/>
    </row>
    <row r="57" spans="1:28" s="31" customFormat="1" ht="99.75" customHeight="1">
      <c r="A57" s="196" t="s">
        <v>32</v>
      </c>
      <c r="B57" s="198" t="s">
        <v>33</v>
      </c>
      <c r="C57" s="209" t="s">
        <v>41</v>
      </c>
      <c r="D57" s="209" t="s">
        <v>147</v>
      </c>
      <c r="E57" s="193">
        <v>1</v>
      </c>
      <c r="F57" s="193">
        <v>1</v>
      </c>
      <c r="G57" s="190" t="s">
        <v>53</v>
      </c>
      <c r="H57" s="190" t="s">
        <v>140</v>
      </c>
      <c r="I57" s="190" t="s">
        <v>141</v>
      </c>
      <c r="J57" s="209">
        <v>0</v>
      </c>
      <c r="K57" s="225">
        <v>1</v>
      </c>
      <c r="L57" s="157">
        <v>2020630010009</v>
      </c>
      <c r="M57" s="158" t="s">
        <v>111</v>
      </c>
      <c r="N57" s="156" t="s">
        <v>127</v>
      </c>
      <c r="O57" s="54" t="s">
        <v>217</v>
      </c>
      <c r="P57" s="35">
        <v>0</v>
      </c>
      <c r="Q57" s="36">
        <v>0.4</v>
      </c>
      <c r="R57" s="36">
        <v>0.4</v>
      </c>
      <c r="S57" s="28">
        <f t="shared" si="0"/>
        <v>1</v>
      </c>
      <c r="T57" s="158" t="s">
        <v>413</v>
      </c>
      <c r="U57" s="158" t="s">
        <v>265</v>
      </c>
      <c r="V57" s="159">
        <v>67500000</v>
      </c>
      <c r="W57" s="159">
        <v>12533328</v>
      </c>
      <c r="X57" s="160">
        <f>W57/V57</f>
        <v>0.18567893333333332</v>
      </c>
      <c r="Y57" s="127" t="s">
        <v>337</v>
      </c>
      <c r="Z57" s="35" t="s">
        <v>335</v>
      </c>
      <c r="AA57" s="27" t="s">
        <v>315</v>
      </c>
      <c r="AB57" s="208" t="s">
        <v>120</v>
      </c>
    </row>
    <row r="58" spans="1:28" s="31" customFormat="1" ht="99.75" customHeight="1">
      <c r="A58" s="197"/>
      <c r="B58" s="199"/>
      <c r="C58" s="210"/>
      <c r="D58" s="210"/>
      <c r="E58" s="195"/>
      <c r="F58" s="195"/>
      <c r="G58" s="192"/>
      <c r="H58" s="192"/>
      <c r="I58" s="192"/>
      <c r="J58" s="210"/>
      <c r="K58" s="226"/>
      <c r="L58" s="157"/>
      <c r="M58" s="158"/>
      <c r="N58" s="156"/>
      <c r="O58" s="54" t="s">
        <v>218</v>
      </c>
      <c r="P58" s="35">
        <v>0</v>
      </c>
      <c r="Q58" s="35">
        <v>100</v>
      </c>
      <c r="R58" s="35">
        <v>100</v>
      </c>
      <c r="S58" s="28">
        <f t="shared" si="0"/>
        <v>1</v>
      </c>
      <c r="T58" s="158"/>
      <c r="U58" s="158"/>
      <c r="V58" s="159"/>
      <c r="W58" s="159"/>
      <c r="X58" s="160"/>
      <c r="Y58" s="91">
        <v>100</v>
      </c>
      <c r="Z58" s="78" t="s">
        <v>369</v>
      </c>
      <c r="AA58" s="110" t="s">
        <v>316</v>
      </c>
      <c r="AB58" s="208"/>
    </row>
    <row r="59" spans="1:28" s="31" customFormat="1" ht="132" customHeight="1">
      <c r="A59" s="99" t="s">
        <v>32</v>
      </c>
      <c r="B59" s="32" t="s">
        <v>33</v>
      </c>
      <c r="C59" s="29" t="s">
        <v>40</v>
      </c>
      <c r="D59" s="30" t="s">
        <v>149</v>
      </c>
      <c r="E59" s="101" t="s">
        <v>49</v>
      </c>
      <c r="F59" s="28">
        <v>1</v>
      </c>
      <c r="G59" s="50" t="s">
        <v>85</v>
      </c>
      <c r="H59" s="50" t="s">
        <v>92</v>
      </c>
      <c r="I59" s="50" t="s">
        <v>93</v>
      </c>
      <c r="J59" s="28" t="s">
        <v>37</v>
      </c>
      <c r="K59" s="142">
        <v>15000</v>
      </c>
      <c r="L59" s="157"/>
      <c r="M59" s="158"/>
      <c r="N59" s="156"/>
      <c r="O59" s="41" t="s">
        <v>184</v>
      </c>
      <c r="P59" s="35">
        <v>62</v>
      </c>
      <c r="Q59" s="35">
        <v>250</v>
      </c>
      <c r="R59" s="35">
        <v>250</v>
      </c>
      <c r="S59" s="28">
        <f t="shared" si="0"/>
        <v>1</v>
      </c>
      <c r="T59" s="158"/>
      <c r="U59" s="158"/>
      <c r="V59" s="159"/>
      <c r="W59" s="159"/>
      <c r="X59" s="160"/>
      <c r="Y59" s="127" t="s">
        <v>337</v>
      </c>
      <c r="Z59" s="78" t="s">
        <v>335</v>
      </c>
      <c r="AA59" s="117" t="s">
        <v>346</v>
      </c>
      <c r="AB59" s="208"/>
    </row>
    <row r="60" spans="1:28" s="31" customFormat="1" ht="99.75" customHeight="1">
      <c r="A60" s="99" t="s">
        <v>32</v>
      </c>
      <c r="B60" s="32" t="s">
        <v>33</v>
      </c>
      <c r="C60" s="26" t="s">
        <v>41</v>
      </c>
      <c r="D60" s="30" t="s">
        <v>147</v>
      </c>
      <c r="E60" s="28">
        <v>1</v>
      </c>
      <c r="F60" s="28">
        <v>1</v>
      </c>
      <c r="G60" s="50" t="s">
        <v>53</v>
      </c>
      <c r="H60" s="50" t="s">
        <v>60</v>
      </c>
      <c r="I60" s="50" t="s">
        <v>61</v>
      </c>
      <c r="J60" s="26">
        <v>0</v>
      </c>
      <c r="K60" s="140">
        <v>3</v>
      </c>
      <c r="L60" s="157"/>
      <c r="M60" s="158"/>
      <c r="N60" s="156"/>
      <c r="O60" s="41" t="s">
        <v>183</v>
      </c>
      <c r="P60" s="35">
        <v>0</v>
      </c>
      <c r="Q60" s="36">
        <v>0.4</v>
      </c>
      <c r="R60" s="36">
        <v>0.4</v>
      </c>
      <c r="S60" s="28">
        <f t="shared" si="0"/>
        <v>1</v>
      </c>
      <c r="T60" s="158"/>
      <c r="U60" s="158"/>
      <c r="V60" s="159"/>
      <c r="W60" s="159"/>
      <c r="X60" s="160"/>
      <c r="Y60" s="127" t="s">
        <v>337</v>
      </c>
      <c r="Z60" s="35" t="s">
        <v>335</v>
      </c>
      <c r="AA60" s="27" t="s">
        <v>315</v>
      </c>
      <c r="AB60" s="208"/>
    </row>
    <row r="61" spans="1:28" s="31" customFormat="1" ht="99.75" customHeight="1">
      <c r="A61" s="99" t="s">
        <v>32</v>
      </c>
      <c r="B61" s="32" t="s">
        <v>33</v>
      </c>
      <c r="C61" s="26" t="s">
        <v>41</v>
      </c>
      <c r="D61" s="30" t="s">
        <v>147</v>
      </c>
      <c r="E61" s="28">
        <v>1</v>
      </c>
      <c r="F61" s="28">
        <v>1</v>
      </c>
      <c r="G61" s="50" t="s">
        <v>53</v>
      </c>
      <c r="H61" s="50" t="s">
        <v>69</v>
      </c>
      <c r="I61" s="50" t="s">
        <v>70</v>
      </c>
      <c r="J61" s="38">
        <v>1000</v>
      </c>
      <c r="K61" s="142">
        <v>12000</v>
      </c>
      <c r="L61" s="157">
        <v>2020630010016</v>
      </c>
      <c r="M61" s="158" t="s">
        <v>117</v>
      </c>
      <c r="N61" s="156" t="s">
        <v>124</v>
      </c>
      <c r="O61" s="41" t="s">
        <v>123</v>
      </c>
      <c r="P61" s="35">
        <v>1200</v>
      </c>
      <c r="Q61" s="35">
        <v>100</v>
      </c>
      <c r="R61" s="35">
        <v>100</v>
      </c>
      <c r="S61" s="28">
        <f t="shared" si="0"/>
        <v>1</v>
      </c>
      <c r="T61" s="158" t="s">
        <v>414</v>
      </c>
      <c r="U61" s="158" t="s">
        <v>276</v>
      </c>
      <c r="V61" s="227">
        <f>60000000</f>
        <v>60000000</v>
      </c>
      <c r="W61" s="274">
        <v>30994064</v>
      </c>
      <c r="X61" s="160">
        <f>W61/V61</f>
        <v>0.5165677333333333</v>
      </c>
      <c r="Y61" s="35">
        <v>100</v>
      </c>
      <c r="Z61" s="35" t="s">
        <v>372</v>
      </c>
      <c r="AA61" s="27" t="s">
        <v>317</v>
      </c>
      <c r="AB61" s="208" t="s">
        <v>120</v>
      </c>
    </row>
    <row r="62" spans="1:28" s="31" customFormat="1" ht="284.25" customHeight="1">
      <c r="A62" s="196" t="s">
        <v>32</v>
      </c>
      <c r="B62" s="198" t="s">
        <v>33</v>
      </c>
      <c r="C62" s="200" t="s">
        <v>40</v>
      </c>
      <c r="D62" s="209" t="s">
        <v>149</v>
      </c>
      <c r="E62" s="209" t="s">
        <v>49</v>
      </c>
      <c r="F62" s="193">
        <v>1</v>
      </c>
      <c r="G62" s="190" t="s">
        <v>85</v>
      </c>
      <c r="H62" s="190" t="s">
        <v>94</v>
      </c>
      <c r="I62" s="190" t="s">
        <v>95</v>
      </c>
      <c r="J62" s="193">
        <v>0.6</v>
      </c>
      <c r="K62" s="206">
        <v>0.9</v>
      </c>
      <c r="L62" s="157"/>
      <c r="M62" s="158"/>
      <c r="N62" s="156"/>
      <c r="O62" s="41" t="s">
        <v>221</v>
      </c>
      <c r="P62" s="35">
        <v>3</v>
      </c>
      <c r="Q62" s="35">
        <v>3</v>
      </c>
      <c r="R62" s="35">
        <v>3</v>
      </c>
      <c r="S62" s="28">
        <f t="shared" si="0"/>
        <v>1</v>
      </c>
      <c r="T62" s="158"/>
      <c r="U62" s="158"/>
      <c r="V62" s="227"/>
      <c r="W62" s="158"/>
      <c r="X62" s="160"/>
      <c r="Y62" s="127" t="s">
        <v>337</v>
      </c>
      <c r="Z62" s="35" t="s">
        <v>335</v>
      </c>
      <c r="AA62" s="89" t="s">
        <v>347</v>
      </c>
      <c r="AB62" s="208"/>
    </row>
    <row r="63" spans="1:28" s="31" customFormat="1" ht="99.75" customHeight="1">
      <c r="A63" s="213"/>
      <c r="B63" s="214"/>
      <c r="C63" s="222"/>
      <c r="D63" s="215"/>
      <c r="E63" s="215"/>
      <c r="F63" s="194"/>
      <c r="G63" s="191"/>
      <c r="H63" s="191"/>
      <c r="I63" s="191"/>
      <c r="J63" s="194"/>
      <c r="K63" s="224"/>
      <c r="L63" s="157"/>
      <c r="M63" s="158"/>
      <c r="N63" s="156"/>
      <c r="O63" s="41" t="s">
        <v>219</v>
      </c>
      <c r="P63" s="36">
        <v>1</v>
      </c>
      <c r="Q63" s="36">
        <v>1</v>
      </c>
      <c r="R63" s="36">
        <v>1</v>
      </c>
      <c r="S63" s="28">
        <f t="shared" si="0"/>
        <v>1</v>
      </c>
      <c r="T63" s="158"/>
      <c r="U63" s="158"/>
      <c r="V63" s="227"/>
      <c r="W63" s="158"/>
      <c r="X63" s="160"/>
      <c r="Y63" s="127" t="s">
        <v>337</v>
      </c>
      <c r="Z63" s="35" t="s">
        <v>335</v>
      </c>
      <c r="AA63" s="27" t="s">
        <v>348</v>
      </c>
      <c r="AB63" s="208"/>
    </row>
    <row r="64" spans="1:28" s="31" customFormat="1" ht="111.75" customHeight="1">
      <c r="A64" s="197"/>
      <c r="B64" s="199"/>
      <c r="C64" s="201"/>
      <c r="D64" s="210"/>
      <c r="E64" s="210"/>
      <c r="F64" s="195"/>
      <c r="G64" s="192"/>
      <c r="H64" s="192"/>
      <c r="I64" s="192"/>
      <c r="J64" s="195"/>
      <c r="K64" s="207"/>
      <c r="L64" s="157"/>
      <c r="M64" s="158"/>
      <c r="N64" s="156"/>
      <c r="O64" s="41" t="s">
        <v>220</v>
      </c>
      <c r="P64" s="35">
        <v>30</v>
      </c>
      <c r="Q64" s="35">
        <v>15</v>
      </c>
      <c r="R64" s="35">
        <v>15</v>
      </c>
      <c r="S64" s="28">
        <f t="shared" si="0"/>
        <v>1</v>
      </c>
      <c r="T64" s="158"/>
      <c r="U64" s="158"/>
      <c r="V64" s="227"/>
      <c r="W64" s="158"/>
      <c r="X64" s="160"/>
      <c r="Y64" s="127" t="s">
        <v>337</v>
      </c>
      <c r="Z64" s="35" t="s">
        <v>373</v>
      </c>
      <c r="AA64" s="27" t="s">
        <v>349</v>
      </c>
      <c r="AB64" s="208"/>
    </row>
    <row r="65" spans="1:28" s="31" customFormat="1" ht="99.75" customHeight="1">
      <c r="A65" s="99" t="s">
        <v>32</v>
      </c>
      <c r="B65" s="32" t="s">
        <v>33</v>
      </c>
      <c r="C65" s="26" t="s">
        <v>41</v>
      </c>
      <c r="D65" s="30" t="s">
        <v>147</v>
      </c>
      <c r="E65" s="28">
        <v>1</v>
      </c>
      <c r="F65" s="28">
        <v>1</v>
      </c>
      <c r="G65" s="50" t="s">
        <v>53</v>
      </c>
      <c r="H65" s="50" t="s">
        <v>60</v>
      </c>
      <c r="I65" s="50" t="s">
        <v>61</v>
      </c>
      <c r="J65" s="26">
        <v>0</v>
      </c>
      <c r="K65" s="140">
        <v>3</v>
      </c>
      <c r="L65" s="157"/>
      <c r="M65" s="158"/>
      <c r="N65" s="156"/>
      <c r="O65" s="41" t="s">
        <v>185</v>
      </c>
      <c r="P65" s="35">
        <v>0</v>
      </c>
      <c r="Q65" s="36">
        <v>0.4</v>
      </c>
      <c r="R65" s="36">
        <v>0.4</v>
      </c>
      <c r="S65" s="28">
        <f t="shared" si="0"/>
        <v>1</v>
      </c>
      <c r="T65" s="158"/>
      <c r="U65" s="158"/>
      <c r="V65" s="227"/>
      <c r="W65" s="158"/>
      <c r="X65" s="160"/>
      <c r="Y65" s="127" t="s">
        <v>337</v>
      </c>
      <c r="Z65" s="35" t="s">
        <v>335</v>
      </c>
      <c r="AA65" s="27" t="s">
        <v>318</v>
      </c>
      <c r="AB65" s="208"/>
    </row>
    <row r="66" spans="1:28" s="31" customFormat="1" ht="99.75" customHeight="1">
      <c r="A66" s="99" t="s">
        <v>32</v>
      </c>
      <c r="B66" s="32" t="s">
        <v>33</v>
      </c>
      <c r="C66" s="26" t="s">
        <v>41</v>
      </c>
      <c r="D66" s="30" t="s">
        <v>147</v>
      </c>
      <c r="E66" s="28">
        <v>0.8</v>
      </c>
      <c r="F66" s="28">
        <v>0.2</v>
      </c>
      <c r="G66" s="50" t="s">
        <v>71</v>
      </c>
      <c r="H66" s="50" t="s">
        <v>72</v>
      </c>
      <c r="I66" s="50" t="s">
        <v>142</v>
      </c>
      <c r="J66" s="26">
        <v>3</v>
      </c>
      <c r="K66" s="140">
        <v>17</v>
      </c>
      <c r="L66" s="157"/>
      <c r="M66" s="158"/>
      <c r="N66" s="156"/>
      <c r="O66" s="41" t="s">
        <v>186</v>
      </c>
      <c r="P66" s="35">
        <v>0</v>
      </c>
      <c r="Q66" s="36">
        <v>0.4</v>
      </c>
      <c r="R66" s="36">
        <v>0.4</v>
      </c>
      <c r="S66" s="28">
        <f t="shared" si="0"/>
        <v>1</v>
      </c>
      <c r="T66" s="158"/>
      <c r="U66" s="158"/>
      <c r="V66" s="227"/>
      <c r="W66" s="158"/>
      <c r="X66" s="160"/>
      <c r="Y66" s="127" t="s">
        <v>337</v>
      </c>
      <c r="Z66" s="35" t="s">
        <v>335</v>
      </c>
      <c r="AA66" s="27" t="s">
        <v>318</v>
      </c>
      <c r="AB66" s="208"/>
    </row>
    <row r="67" spans="1:28" s="31" customFormat="1" ht="99.75" customHeight="1">
      <c r="A67" s="196" t="s">
        <v>32</v>
      </c>
      <c r="B67" s="198" t="s">
        <v>33</v>
      </c>
      <c r="C67" s="209" t="s">
        <v>41</v>
      </c>
      <c r="D67" s="209" t="s">
        <v>147</v>
      </c>
      <c r="E67" s="193">
        <v>0.8</v>
      </c>
      <c r="F67" s="193">
        <v>0.2</v>
      </c>
      <c r="G67" s="190" t="s">
        <v>71</v>
      </c>
      <c r="H67" s="190" t="s">
        <v>73</v>
      </c>
      <c r="I67" s="190" t="s">
        <v>74</v>
      </c>
      <c r="J67" s="209">
        <v>4</v>
      </c>
      <c r="K67" s="225">
        <v>5</v>
      </c>
      <c r="L67" s="157">
        <v>2020630010025</v>
      </c>
      <c r="M67" s="158" t="s">
        <v>274</v>
      </c>
      <c r="N67" s="156" t="s">
        <v>129</v>
      </c>
      <c r="O67" s="41" t="s">
        <v>231</v>
      </c>
      <c r="P67" s="35">
        <v>1</v>
      </c>
      <c r="Q67" s="35">
        <v>1</v>
      </c>
      <c r="R67" s="35">
        <v>1</v>
      </c>
      <c r="S67" s="28">
        <f t="shared" si="0"/>
        <v>1</v>
      </c>
      <c r="T67" s="158" t="s">
        <v>415</v>
      </c>
      <c r="U67" s="158" t="s">
        <v>265</v>
      </c>
      <c r="V67" s="159">
        <v>92168334</v>
      </c>
      <c r="W67" s="159">
        <v>31078686</v>
      </c>
      <c r="X67" s="160">
        <f>W67/V67</f>
        <v>0.33719483309744974</v>
      </c>
      <c r="Y67" s="127" t="s">
        <v>337</v>
      </c>
      <c r="Z67" s="35" t="s">
        <v>335</v>
      </c>
      <c r="AA67" s="27" t="s">
        <v>319</v>
      </c>
      <c r="AB67" s="208" t="s">
        <v>120</v>
      </c>
    </row>
    <row r="68" spans="1:28" s="31" customFormat="1" ht="99.75" customHeight="1">
      <c r="A68" s="197"/>
      <c r="B68" s="199"/>
      <c r="C68" s="210"/>
      <c r="D68" s="210"/>
      <c r="E68" s="195"/>
      <c r="F68" s="195"/>
      <c r="G68" s="192"/>
      <c r="H68" s="192"/>
      <c r="I68" s="192"/>
      <c r="J68" s="210"/>
      <c r="K68" s="226"/>
      <c r="L68" s="157"/>
      <c r="M68" s="158"/>
      <c r="N68" s="156"/>
      <c r="O68" s="41" t="s">
        <v>223</v>
      </c>
      <c r="P68" s="35">
        <v>0</v>
      </c>
      <c r="Q68" s="35">
        <v>1</v>
      </c>
      <c r="R68" s="35">
        <v>1</v>
      </c>
      <c r="S68" s="28">
        <f t="shared" si="0"/>
        <v>1</v>
      </c>
      <c r="T68" s="158"/>
      <c r="U68" s="158"/>
      <c r="V68" s="159"/>
      <c r="W68" s="159"/>
      <c r="X68" s="160"/>
      <c r="Y68" s="127" t="s">
        <v>337</v>
      </c>
      <c r="Z68" s="35" t="s">
        <v>335</v>
      </c>
      <c r="AA68" s="27" t="s">
        <v>320</v>
      </c>
      <c r="AB68" s="208"/>
    </row>
    <row r="69" spans="1:28" s="1" customFormat="1" ht="99.75" customHeight="1">
      <c r="A69" s="99" t="s">
        <v>32</v>
      </c>
      <c r="B69" s="32" t="s">
        <v>33</v>
      </c>
      <c r="C69" s="26" t="s">
        <v>41</v>
      </c>
      <c r="D69" s="30" t="s">
        <v>147</v>
      </c>
      <c r="E69" s="101" t="s">
        <v>49</v>
      </c>
      <c r="F69" s="28">
        <v>1</v>
      </c>
      <c r="G69" s="50" t="s">
        <v>85</v>
      </c>
      <c r="H69" s="50" t="s">
        <v>100</v>
      </c>
      <c r="I69" s="50" t="s">
        <v>101</v>
      </c>
      <c r="J69" s="28" t="s">
        <v>37</v>
      </c>
      <c r="K69" s="140">
        <v>7</v>
      </c>
      <c r="L69" s="157"/>
      <c r="M69" s="158"/>
      <c r="N69" s="156"/>
      <c r="O69" s="41" t="s">
        <v>159</v>
      </c>
      <c r="P69" s="35">
        <v>1</v>
      </c>
      <c r="Q69" s="35">
        <v>1</v>
      </c>
      <c r="R69" s="35">
        <v>1</v>
      </c>
      <c r="S69" s="28">
        <f t="shared" si="0"/>
        <v>1</v>
      </c>
      <c r="T69" s="158"/>
      <c r="U69" s="158"/>
      <c r="V69" s="159"/>
      <c r="W69" s="159"/>
      <c r="X69" s="160"/>
      <c r="Y69" s="127" t="s">
        <v>337</v>
      </c>
      <c r="Z69" s="35" t="s">
        <v>335</v>
      </c>
      <c r="AA69" s="27" t="s">
        <v>321</v>
      </c>
      <c r="AB69" s="208"/>
    </row>
    <row r="70" spans="1:28" s="31" customFormat="1" ht="231" customHeight="1">
      <c r="A70" s="196" t="s">
        <v>32</v>
      </c>
      <c r="B70" s="198" t="s">
        <v>33</v>
      </c>
      <c r="C70" s="209" t="s">
        <v>41</v>
      </c>
      <c r="D70" s="209" t="s">
        <v>147</v>
      </c>
      <c r="E70" s="193">
        <v>0.8</v>
      </c>
      <c r="F70" s="193">
        <v>0.2</v>
      </c>
      <c r="G70" s="190" t="s">
        <v>71</v>
      </c>
      <c r="H70" s="190" t="s">
        <v>75</v>
      </c>
      <c r="I70" s="190" t="s">
        <v>76</v>
      </c>
      <c r="J70" s="209">
        <v>480</v>
      </c>
      <c r="K70" s="225">
        <v>600</v>
      </c>
      <c r="L70" s="157">
        <v>2020630010021</v>
      </c>
      <c r="M70" s="158" t="s">
        <v>116</v>
      </c>
      <c r="N70" s="156" t="s">
        <v>130</v>
      </c>
      <c r="O70" s="41" t="s">
        <v>225</v>
      </c>
      <c r="P70" s="35">
        <v>200</v>
      </c>
      <c r="Q70" s="35">
        <v>150</v>
      </c>
      <c r="R70" s="35">
        <v>150</v>
      </c>
      <c r="S70" s="28">
        <f t="shared" si="0"/>
        <v>1</v>
      </c>
      <c r="T70" s="158" t="s">
        <v>416</v>
      </c>
      <c r="U70" s="158" t="s">
        <v>270</v>
      </c>
      <c r="V70" s="227">
        <f>103836324</f>
        <v>103836324</v>
      </c>
      <c r="W70" s="274">
        <v>52076925</v>
      </c>
      <c r="X70" s="160">
        <f>W70/V70</f>
        <v>0.5015289736181339</v>
      </c>
      <c r="Y70" s="35" t="s">
        <v>374</v>
      </c>
      <c r="Z70" s="35" t="s">
        <v>375</v>
      </c>
      <c r="AA70" s="92" t="s">
        <v>350</v>
      </c>
      <c r="AB70" s="208" t="s">
        <v>120</v>
      </c>
    </row>
    <row r="71" spans="1:28" s="31" customFormat="1" ht="99.75" customHeight="1">
      <c r="A71" s="197"/>
      <c r="B71" s="199"/>
      <c r="C71" s="210"/>
      <c r="D71" s="210"/>
      <c r="E71" s="195"/>
      <c r="F71" s="195"/>
      <c r="G71" s="192"/>
      <c r="H71" s="192"/>
      <c r="I71" s="192"/>
      <c r="J71" s="210"/>
      <c r="K71" s="226"/>
      <c r="L71" s="157"/>
      <c r="M71" s="158"/>
      <c r="N71" s="156"/>
      <c r="O71" s="41" t="s">
        <v>224</v>
      </c>
      <c r="P71" s="35">
        <v>0</v>
      </c>
      <c r="Q71" s="35">
        <v>1</v>
      </c>
      <c r="R71" s="35">
        <v>1</v>
      </c>
      <c r="S71" s="28">
        <f t="shared" si="0"/>
        <v>1</v>
      </c>
      <c r="T71" s="158"/>
      <c r="U71" s="158"/>
      <c r="V71" s="227"/>
      <c r="W71" s="158"/>
      <c r="X71" s="160"/>
      <c r="Y71" s="127" t="s">
        <v>337</v>
      </c>
      <c r="Z71" s="35" t="s">
        <v>335</v>
      </c>
      <c r="AA71" s="93" t="s">
        <v>376</v>
      </c>
      <c r="AB71" s="208"/>
    </row>
    <row r="72" spans="1:28" s="31" customFormat="1" ht="229.5" customHeight="1">
      <c r="A72" s="196" t="s">
        <v>32</v>
      </c>
      <c r="B72" s="198" t="s">
        <v>33</v>
      </c>
      <c r="C72" s="209" t="s">
        <v>41</v>
      </c>
      <c r="D72" s="209" t="s">
        <v>147</v>
      </c>
      <c r="E72" s="193">
        <v>0.8</v>
      </c>
      <c r="F72" s="193">
        <v>0.2</v>
      </c>
      <c r="G72" s="190" t="s">
        <v>71</v>
      </c>
      <c r="H72" s="190" t="s">
        <v>77</v>
      </c>
      <c r="I72" s="190" t="s">
        <v>78</v>
      </c>
      <c r="J72" s="216">
        <v>17000</v>
      </c>
      <c r="K72" s="219">
        <v>17000</v>
      </c>
      <c r="L72" s="157"/>
      <c r="M72" s="158"/>
      <c r="N72" s="156"/>
      <c r="O72" s="41" t="s">
        <v>232</v>
      </c>
      <c r="P72" s="35">
        <v>0</v>
      </c>
      <c r="Q72" s="35">
        <v>300</v>
      </c>
      <c r="R72" s="35">
        <v>300</v>
      </c>
      <c r="S72" s="28">
        <f t="shared" si="0"/>
        <v>1</v>
      </c>
      <c r="T72" s="158"/>
      <c r="U72" s="158"/>
      <c r="V72" s="227"/>
      <c r="W72" s="158"/>
      <c r="X72" s="160"/>
      <c r="Y72" s="35" t="s">
        <v>377</v>
      </c>
      <c r="Z72" s="35" t="s">
        <v>335</v>
      </c>
      <c r="AA72" s="93" t="s">
        <v>351</v>
      </c>
      <c r="AB72" s="208"/>
    </row>
    <row r="73" spans="1:28" s="31" customFormat="1" ht="99.75" customHeight="1">
      <c r="A73" s="197"/>
      <c r="B73" s="199"/>
      <c r="C73" s="210"/>
      <c r="D73" s="210"/>
      <c r="E73" s="195"/>
      <c r="F73" s="195"/>
      <c r="G73" s="192"/>
      <c r="H73" s="192"/>
      <c r="I73" s="192"/>
      <c r="J73" s="218"/>
      <c r="K73" s="221"/>
      <c r="L73" s="157"/>
      <c r="M73" s="158"/>
      <c r="N73" s="156"/>
      <c r="O73" s="41" t="s">
        <v>226</v>
      </c>
      <c r="P73" s="35">
        <v>0</v>
      </c>
      <c r="Q73" s="35">
        <v>1</v>
      </c>
      <c r="R73" s="35">
        <v>1</v>
      </c>
      <c r="S73" s="28">
        <f t="shared" si="0"/>
        <v>1</v>
      </c>
      <c r="T73" s="158"/>
      <c r="U73" s="158"/>
      <c r="V73" s="227"/>
      <c r="W73" s="158"/>
      <c r="X73" s="160"/>
      <c r="Y73" s="127" t="s">
        <v>337</v>
      </c>
      <c r="Z73" s="35" t="s">
        <v>335</v>
      </c>
      <c r="AA73" s="92" t="s">
        <v>378</v>
      </c>
      <c r="AB73" s="208"/>
    </row>
    <row r="74" spans="1:28" s="31" customFormat="1" ht="99.75" customHeight="1">
      <c r="A74" s="99" t="s">
        <v>32</v>
      </c>
      <c r="B74" s="32" t="s">
        <v>33</v>
      </c>
      <c r="C74" s="26" t="s">
        <v>41</v>
      </c>
      <c r="D74" s="30" t="s">
        <v>147</v>
      </c>
      <c r="E74" s="28">
        <v>0.8</v>
      </c>
      <c r="F74" s="28">
        <v>0.2</v>
      </c>
      <c r="G74" s="50" t="s">
        <v>71</v>
      </c>
      <c r="H74" s="50" t="s">
        <v>72</v>
      </c>
      <c r="I74" s="50" t="s">
        <v>142</v>
      </c>
      <c r="J74" s="26">
        <v>3</v>
      </c>
      <c r="K74" s="140">
        <v>17</v>
      </c>
      <c r="L74" s="157"/>
      <c r="M74" s="158"/>
      <c r="N74" s="156"/>
      <c r="O74" s="41" t="s">
        <v>187</v>
      </c>
      <c r="P74" s="35">
        <v>0</v>
      </c>
      <c r="Q74" s="36">
        <v>0.4</v>
      </c>
      <c r="R74" s="36">
        <v>0.4</v>
      </c>
      <c r="S74" s="28">
        <f t="shared" si="0"/>
        <v>1</v>
      </c>
      <c r="T74" s="158"/>
      <c r="U74" s="158"/>
      <c r="V74" s="227"/>
      <c r="W74" s="158"/>
      <c r="X74" s="160"/>
      <c r="Y74" s="127" t="s">
        <v>337</v>
      </c>
      <c r="Z74" s="35" t="s">
        <v>335</v>
      </c>
      <c r="AA74" s="112" t="s">
        <v>379</v>
      </c>
      <c r="AB74" s="208"/>
    </row>
    <row r="75" spans="1:28" s="31" customFormat="1" ht="99.75" customHeight="1">
      <c r="A75" s="196" t="s">
        <v>32</v>
      </c>
      <c r="B75" s="198" t="s">
        <v>33</v>
      </c>
      <c r="C75" s="209" t="s">
        <v>41</v>
      </c>
      <c r="D75" s="209" t="s">
        <v>147</v>
      </c>
      <c r="E75" s="193">
        <v>0.8</v>
      </c>
      <c r="F75" s="193">
        <v>0.2</v>
      </c>
      <c r="G75" s="190" t="s">
        <v>71</v>
      </c>
      <c r="H75" s="190" t="s">
        <v>79</v>
      </c>
      <c r="I75" s="190" t="s">
        <v>80</v>
      </c>
      <c r="J75" s="216">
        <v>10000</v>
      </c>
      <c r="K75" s="219">
        <v>10000</v>
      </c>
      <c r="L75" s="157">
        <v>2020630010019</v>
      </c>
      <c r="M75" s="158" t="s">
        <v>115</v>
      </c>
      <c r="N75" s="156" t="s">
        <v>131</v>
      </c>
      <c r="O75" s="41" t="s">
        <v>228</v>
      </c>
      <c r="P75" s="35">
        <v>0</v>
      </c>
      <c r="Q75" s="35">
        <v>100</v>
      </c>
      <c r="R75" s="35">
        <v>100</v>
      </c>
      <c r="S75" s="28">
        <f t="shared" si="0"/>
        <v>1</v>
      </c>
      <c r="T75" s="158" t="s">
        <v>417</v>
      </c>
      <c r="U75" s="158" t="s">
        <v>265</v>
      </c>
      <c r="V75" s="228">
        <v>58800000</v>
      </c>
      <c r="W75" s="274">
        <v>20761266</v>
      </c>
      <c r="X75" s="160">
        <f>W75/V75</f>
        <v>0.3530827551020408</v>
      </c>
      <c r="Y75" s="35">
        <v>100</v>
      </c>
      <c r="Z75" s="35" t="s">
        <v>380</v>
      </c>
      <c r="AA75" s="27" t="s">
        <v>322</v>
      </c>
      <c r="AB75" s="208" t="s">
        <v>120</v>
      </c>
    </row>
    <row r="76" spans="1:28" s="31" customFormat="1" ht="181.5" customHeight="1">
      <c r="A76" s="197"/>
      <c r="B76" s="199"/>
      <c r="C76" s="210"/>
      <c r="D76" s="210"/>
      <c r="E76" s="195"/>
      <c r="F76" s="195"/>
      <c r="G76" s="192"/>
      <c r="H76" s="192"/>
      <c r="I76" s="192"/>
      <c r="J76" s="218"/>
      <c r="K76" s="221"/>
      <c r="L76" s="157"/>
      <c r="M76" s="158"/>
      <c r="N76" s="156"/>
      <c r="O76" s="41" t="s">
        <v>227</v>
      </c>
      <c r="P76" s="35">
        <v>0</v>
      </c>
      <c r="Q76" s="35">
        <v>150</v>
      </c>
      <c r="R76" s="35">
        <v>150</v>
      </c>
      <c r="S76" s="28">
        <f aca="true" t="shared" si="1" ref="S76:S103">R76/Q76</f>
        <v>1</v>
      </c>
      <c r="T76" s="158"/>
      <c r="U76" s="158"/>
      <c r="V76" s="228"/>
      <c r="W76" s="158"/>
      <c r="X76" s="160"/>
      <c r="Y76" s="35">
        <v>150</v>
      </c>
      <c r="Z76" s="35" t="s">
        <v>335</v>
      </c>
      <c r="AA76" s="118" t="s">
        <v>352</v>
      </c>
      <c r="AB76" s="208"/>
    </row>
    <row r="77" spans="1:28" s="31" customFormat="1" ht="146.25" customHeight="1">
      <c r="A77" s="196" t="s">
        <v>32</v>
      </c>
      <c r="B77" s="198" t="s">
        <v>33</v>
      </c>
      <c r="C77" s="200" t="s">
        <v>40</v>
      </c>
      <c r="D77" s="209" t="s">
        <v>149</v>
      </c>
      <c r="E77" s="209" t="s">
        <v>49</v>
      </c>
      <c r="F77" s="193">
        <v>1</v>
      </c>
      <c r="G77" s="190" t="s">
        <v>85</v>
      </c>
      <c r="H77" s="190" t="s">
        <v>92</v>
      </c>
      <c r="I77" s="190" t="s">
        <v>93</v>
      </c>
      <c r="J77" s="193" t="s">
        <v>37</v>
      </c>
      <c r="K77" s="219">
        <v>15000</v>
      </c>
      <c r="L77" s="157"/>
      <c r="M77" s="158"/>
      <c r="N77" s="156"/>
      <c r="O77" s="41" t="s">
        <v>230</v>
      </c>
      <c r="P77" s="35">
        <v>300</v>
      </c>
      <c r="Q77" s="35">
        <v>330</v>
      </c>
      <c r="R77" s="35">
        <v>330</v>
      </c>
      <c r="S77" s="28">
        <f t="shared" si="1"/>
        <v>1</v>
      </c>
      <c r="T77" s="158"/>
      <c r="U77" s="158"/>
      <c r="V77" s="228"/>
      <c r="W77" s="158"/>
      <c r="X77" s="160"/>
      <c r="Y77" s="127" t="s">
        <v>337</v>
      </c>
      <c r="Z77" s="35" t="s">
        <v>335</v>
      </c>
      <c r="AA77" s="111" t="s">
        <v>353</v>
      </c>
      <c r="AB77" s="208"/>
    </row>
    <row r="78" spans="1:28" s="31" customFormat="1" ht="99.75" customHeight="1">
      <c r="A78" s="197"/>
      <c r="B78" s="199"/>
      <c r="C78" s="201"/>
      <c r="D78" s="210"/>
      <c r="E78" s="210"/>
      <c r="F78" s="195"/>
      <c r="G78" s="192"/>
      <c r="H78" s="192"/>
      <c r="I78" s="192"/>
      <c r="J78" s="195"/>
      <c r="K78" s="221"/>
      <c r="L78" s="157"/>
      <c r="M78" s="158"/>
      <c r="N78" s="156"/>
      <c r="O78" s="41" t="s">
        <v>229</v>
      </c>
      <c r="P78" s="35">
        <v>0</v>
      </c>
      <c r="Q78" s="35">
        <v>220</v>
      </c>
      <c r="R78" s="35">
        <v>220</v>
      </c>
      <c r="S78" s="28">
        <f t="shared" si="1"/>
        <v>1</v>
      </c>
      <c r="T78" s="158"/>
      <c r="U78" s="158"/>
      <c r="V78" s="228"/>
      <c r="W78" s="158"/>
      <c r="X78" s="160"/>
      <c r="Y78" s="127" t="s">
        <v>337</v>
      </c>
      <c r="Z78" s="35" t="s">
        <v>335</v>
      </c>
      <c r="AA78" s="93" t="s">
        <v>381</v>
      </c>
      <c r="AB78" s="208"/>
    </row>
    <row r="79" spans="1:28" s="31" customFormat="1" ht="99.75" customHeight="1">
      <c r="A79" s="196" t="s">
        <v>32</v>
      </c>
      <c r="B79" s="198" t="s">
        <v>33</v>
      </c>
      <c r="C79" s="209" t="s">
        <v>41</v>
      </c>
      <c r="D79" s="209" t="s">
        <v>147</v>
      </c>
      <c r="E79" s="193">
        <v>0.8</v>
      </c>
      <c r="F79" s="193">
        <v>0.2</v>
      </c>
      <c r="G79" s="190" t="s">
        <v>71</v>
      </c>
      <c r="H79" s="190" t="s">
        <v>72</v>
      </c>
      <c r="I79" s="190" t="s">
        <v>142</v>
      </c>
      <c r="J79" s="209">
        <v>3</v>
      </c>
      <c r="K79" s="225">
        <v>17</v>
      </c>
      <c r="L79" s="157"/>
      <c r="M79" s="158"/>
      <c r="N79" s="156"/>
      <c r="O79" s="41" t="s">
        <v>235</v>
      </c>
      <c r="P79" s="35">
        <v>2</v>
      </c>
      <c r="Q79" s="35">
        <v>1</v>
      </c>
      <c r="R79" s="35">
        <v>1</v>
      </c>
      <c r="S79" s="28">
        <f t="shared" si="1"/>
        <v>1</v>
      </c>
      <c r="T79" s="158"/>
      <c r="U79" s="158"/>
      <c r="V79" s="228"/>
      <c r="W79" s="158"/>
      <c r="X79" s="160"/>
      <c r="Y79" s="127" t="s">
        <v>337</v>
      </c>
      <c r="Z79" s="35" t="s">
        <v>335</v>
      </c>
      <c r="AA79" s="27" t="s">
        <v>323</v>
      </c>
      <c r="AB79" s="208"/>
    </row>
    <row r="80" spans="1:28" s="31" customFormat="1" ht="99.75" customHeight="1">
      <c r="A80" s="213"/>
      <c r="B80" s="214"/>
      <c r="C80" s="215"/>
      <c r="D80" s="215"/>
      <c r="E80" s="194"/>
      <c r="F80" s="194"/>
      <c r="G80" s="191"/>
      <c r="H80" s="191"/>
      <c r="I80" s="191"/>
      <c r="J80" s="215"/>
      <c r="K80" s="230"/>
      <c r="L80" s="157"/>
      <c r="M80" s="158"/>
      <c r="N80" s="156"/>
      <c r="O80" s="41" t="s">
        <v>233</v>
      </c>
      <c r="P80" s="35">
        <v>0</v>
      </c>
      <c r="Q80" s="36">
        <v>0.4</v>
      </c>
      <c r="R80" s="36">
        <v>0.4</v>
      </c>
      <c r="S80" s="28">
        <f t="shared" si="1"/>
        <v>1</v>
      </c>
      <c r="T80" s="158"/>
      <c r="U80" s="158"/>
      <c r="V80" s="228"/>
      <c r="W80" s="158"/>
      <c r="X80" s="160"/>
      <c r="Y80" s="127" t="s">
        <v>337</v>
      </c>
      <c r="Z80" s="35" t="s">
        <v>335</v>
      </c>
      <c r="AA80" s="27" t="s">
        <v>325</v>
      </c>
      <c r="AB80" s="208"/>
    </row>
    <row r="81" spans="1:28" s="31" customFormat="1" ht="99.75" customHeight="1">
      <c r="A81" s="197"/>
      <c r="B81" s="199"/>
      <c r="C81" s="210"/>
      <c r="D81" s="210"/>
      <c r="E81" s="195"/>
      <c r="F81" s="195"/>
      <c r="G81" s="192"/>
      <c r="H81" s="192"/>
      <c r="I81" s="192"/>
      <c r="J81" s="210"/>
      <c r="K81" s="226"/>
      <c r="L81" s="157"/>
      <c r="M81" s="158"/>
      <c r="N81" s="156"/>
      <c r="O81" s="41" t="s">
        <v>234</v>
      </c>
      <c r="P81" s="35">
        <v>0</v>
      </c>
      <c r="Q81" s="36">
        <v>0.4</v>
      </c>
      <c r="R81" s="36">
        <v>0.4</v>
      </c>
      <c r="S81" s="28">
        <f t="shared" si="1"/>
        <v>1</v>
      </c>
      <c r="T81" s="158"/>
      <c r="U81" s="158"/>
      <c r="V81" s="228"/>
      <c r="W81" s="158"/>
      <c r="X81" s="160"/>
      <c r="Y81" s="127" t="s">
        <v>337</v>
      </c>
      <c r="Z81" s="35" t="s">
        <v>335</v>
      </c>
      <c r="AA81" s="27" t="s">
        <v>324</v>
      </c>
      <c r="AB81" s="208"/>
    </row>
    <row r="82" spans="1:28" s="31" customFormat="1" ht="148.5" customHeight="1">
      <c r="A82" s="196" t="s">
        <v>32</v>
      </c>
      <c r="B82" s="198" t="s">
        <v>33</v>
      </c>
      <c r="C82" s="209" t="s">
        <v>41</v>
      </c>
      <c r="D82" s="209" t="s">
        <v>147</v>
      </c>
      <c r="E82" s="193">
        <v>0.8</v>
      </c>
      <c r="F82" s="193">
        <v>0.2</v>
      </c>
      <c r="G82" s="190" t="s">
        <v>71</v>
      </c>
      <c r="H82" s="190" t="s">
        <v>81</v>
      </c>
      <c r="I82" s="190" t="s">
        <v>82</v>
      </c>
      <c r="J82" s="216">
        <v>2000</v>
      </c>
      <c r="K82" s="219">
        <v>3000</v>
      </c>
      <c r="L82" s="157">
        <v>2020630010018</v>
      </c>
      <c r="M82" s="158" t="s">
        <v>110</v>
      </c>
      <c r="N82" s="156" t="s">
        <v>132</v>
      </c>
      <c r="O82" s="41" t="s">
        <v>237</v>
      </c>
      <c r="P82" s="35">
        <v>500</v>
      </c>
      <c r="Q82" s="35">
        <v>300</v>
      </c>
      <c r="R82" s="35">
        <v>300</v>
      </c>
      <c r="S82" s="28">
        <f t="shared" si="1"/>
        <v>1</v>
      </c>
      <c r="T82" s="158" t="s">
        <v>418</v>
      </c>
      <c r="U82" s="158" t="s">
        <v>265</v>
      </c>
      <c r="V82" s="228">
        <v>33600000</v>
      </c>
      <c r="W82" s="228">
        <v>5700000</v>
      </c>
      <c r="X82" s="160">
        <f>W82/V82</f>
        <v>0.16964285714285715</v>
      </c>
      <c r="Y82" s="35">
        <v>300</v>
      </c>
      <c r="Z82" s="35" t="s">
        <v>382</v>
      </c>
      <c r="AA82" s="90" t="s">
        <v>354</v>
      </c>
      <c r="AB82" s="208" t="s">
        <v>120</v>
      </c>
    </row>
    <row r="83" spans="1:28" s="31" customFormat="1" ht="194.25" customHeight="1">
      <c r="A83" s="197"/>
      <c r="B83" s="199"/>
      <c r="C83" s="210"/>
      <c r="D83" s="210"/>
      <c r="E83" s="195"/>
      <c r="F83" s="195"/>
      <c r="G83" s="192"/>
      <c r="H83" s="192"/>
      <c r="I83" s="192"/>
      <c r="J83" s="218"/>
      <c r="K83" s="221"/>
      <c r="L83" s="157"/>
      <c r="M83" s="158"/>
      <c r="N83" s="156"/>
      <c r="O83" s="41" t="s">
        <v>236</v>
      </c>
      <c r="P83" s="35">
        <v>200</v>
      </c>
      <c r="Q83" s="35">
        <v>200</v>
      </c>
      <c r="R83" s="35">
        <v>200</v>
      </c>
      <c r="S83" s="28">
        <f t="shared" si="1"/>
        <v>1</v>
      </c>
      <c r="T83" s="158"/>
      <c r="U83" s="158"/>
      <c r="V83" s="228"/>
      <c r="W83" s="228"/>
      <c r="X83" s="160"/>
      <c r="Y83" s="127" t="s">
        <v>337</v>
      </c>
      <c r="Z83" s="35" t="s">
        <v>383</v>
      </c>
      <c r="AA83" s="90" t="s">
        <v>355</v>
      </c>
      <c r="AB83" s="208"/>
    </row>
    <row r="84" spans="1:28" s="1" customFormat="1" ht="99.75" customHeight="1">
      <c r="A84" s="99" t="s">
        <v>32</v>
      </c>
      <c r="B84" s="32" t="s">
        <v>33</v>
      </c>
      <c r="C84" s="29" t="s">
        <v>40</v>
      </c>
      <c r="D84" s="30" t="s">
        <v>149</v>
      </c>
      <c r="E84" s="101" t="s">
        <v>49</v>
      </c>
      <c r="F84" s="28">
        <v>1</v>
      </c>
      <c r="G84" s="50" t="s">
        <v>85</v>
      </c>
      <c r="H84" s="50" t="s">
        <v>98</v>
      </c>
      <c r="I84" s="50" t="s">
        <v>99</v>
      </c>
      <c r="J84" s="26">
        <v>0</v>
      </c>
      <c r="K84" s="140">
        <v>1</v>
      </c>
      <c r="L84" s="157"/>
      <c r="M84" s="158"/>
      <c r="N84" s="156"/>
      <c r="O84" s="41" t="s">
        <v>136</v>
      </c>
      <c r="P84" s="35">
        <v>0</v>
      </c>
      <c r="Q84" s="36">
        <v>0.4</v>
      </c>
      <c r="R84" s="36">
        <v>0.4</v>
      </c>
      <c r="S84" s="28">
        <f t="shared" si="1"/>
        <v>1</v>
      </c>
      <c r="T84" s="158"/>
      <c r="U84" s="158"/>
      <c r="V84" s="228"/>
      <c r="W84" s="228"/>
      <c r="X84" s="160"/>
      <c r="Y84" s="127" t="s">
        <v>337</v>
      </c>
      <c r="Z84" s="35" t="s">
        <v>335</v>
      </c>
      <c r="AA84" s="27" t="s">
        <v>318</v>
      </c>
      <c r="AB84" s="208"/>
    </row>
    <row r="85" spans="1:28" s="31" customFormat="1" ht="99.75" customHeight="1">
      <c r="A85" s="196" t="s">
        <v>32</v>
      </c>
      <c r="B85" s="198" t="s">
        <v>33</v>
      </c>
      <c r="C85" s="209" t="s">
        <v>41</v>
      </c>
      <c r="D85" s="209" t="s">
        <v>147</v>
      </c>
      <c r="E85" s="193">
        <v>0.8</v>
      </c>
      <c r="F85" s="193">
        <v>0.2</v>
      </c>
      <c r="G85" s="190" t="s">
        <v>71</v>
      </c>
      <c r="H85" s="190" t="s">
        <v>83</v>
      </c>
      <c r="I85" s="190" t="s">
        <v>84</v>
      </c>
      <c r="J85" s="193" t="s">
        <v>37</v>
      </c>
      <c r="K85" s="225">
        <v>14</v>
      </c>
      <c r="L85" s="157">
        <v>2020630010015</v>
      </c>
      <c r="M85" s="158" t="s">
        <v>114</v>
      </c>
      <c r="N85" s="156" t="s">
        <v>121</v>
      </c>
      <c r="O85" s="41" t="s">
        <v>244</v>
      </c>
      <c r="P85" s="35">
        <v>1</v>
      </c>
      <c r="Q85" s="35">
        <v>1</v>
      </c>
      <c r="R85" s="35">
        <v>1</v>
      </c>
      <c r="S85" s="28">
        <f t="shared" si="1"/>
        <v>1</v>
      </c>
      <c r="T85" s="158" t="s">
        <v>407</v>
      </c>
      <c r="U85" s="158" t="s">
        <v>271</v>
      </c>
      <c r="V85" s="158">
        <v>160558412</v>
      </c>
      <c r="W85" s="274">
        <v>34504709</v>
      </c>
      <c r="X85" s="160">
        <f>W85/V85</f>
        <v>0.21490439878042641</v>
      </c>
      <c r="Y85" s="35" t="s">
        <v>385</v>
      </c>
      <c r="Z85" s="35" t="s">
        <v>384</v>
      </c>
      <c r="AA85" s="92" t="s">
        <v>356</v>
      </c>
      <c r="AB85" s="208" t="s">
        <v>120</v>
      </c>
    </row>
    <row r="86" spans="1:28" s="31" customFormat="1" ht="99.75" customHeight="1">
      <c r="A86" s="213"/>
      <c r="B86" s="214"/>
      <c r="C86" s="215"/>
      <c r="D86" s="215"/>
      <c r="E86" s="194"/>
      <c r="F86" s="194"/>
      <c r="G86" s="191"/>
      <c r="H86" s="191"/>
      <c r="I86" s="191"/>
      <c r="J86" s="194"/>
      <c r="K86" s="230"/>
      <c r="L86" s="157"/>
      <c r="M86" s="158"/>
      <c r="N86" s="156"/>
      <c r="O86" s="41" t="s">
        <v>238</v>
      </c>
      <c r="P86" s="35">
        <v>1</v>
      </c>
      <c r="Q86" s="35">
        <v>1</v>
      </c>
      <c r="R86" s="35">
        <v>1</v>
      </c>
      <c r="S86" s="28">
        <f t="shared" si="1"/>
        <v>1</v>
      </c>
      <c r="T86" s="158"/>
      <c r="U86" s="158"/>
      <c r="V86" s="158"/>
      <c r="W86" s="158"/>
      <c r="X86" s="160"/>
      <c r="Y86" s="127" t="s">
        <v>337</v>
      </c>
      <c r="Z86" s="35" t="s">
        <v>335</v>
      </c>
      <c r="AA86" s="27" t="s">
        <v>326</v>
      </c>
      <c r="AB86" s="208"/>
    </row>
    <row r="87" spans="1:28" s="31" customFormat="1" ht="408.75" customHeight="1">
      <c r="A87" s="213"/>
      <c r="B87" s="214"/>
      <c r="C87" s="215"/>
      <c r="D87" s="215"/>
      <c r="E87" s="194"/>
      <c r="F87" s="194"/>
      <c r="G87" s="191"/>
      <c r="H87" s="191"/>
      <c r="I87" s="191"/>
      <c r="J87" s="194"/>
      <c r="K87" s="230"/>
      <c r="L87" s="157"/>
      <c r="M87" s="158"/>
      <c r="N87" s="156"/>
      <c r="O87" s="41" t="s">
        <v>257</v>
      </c>
      <c r="P87" s="36">
        <v>0.6</v>
      </c>
      <c r="Q87" s="36">
        <v>0.6</v>
      </c>
      <c r="R87" s="87">
        <v>0.5833</v>
      </c>
      <c r="S87" s="28">
        <f t="shared" si="1"/>
        <v>0.9721666666666667</v>
      </c>
      <c r="T87" s="158"/>
      <c r="U87" s="158"/>
      <c r="V87" s="158"/>
      <c r="W87" s="158"/>
      <c r="X87" s="160"/>
      <c r="Y87" s="127" t="s">
        <v>337</v>
      </c>
      <c r="Z87" s="35" t="s">
        <v>335</v>
      </c>
      <c r="AA87" s="124" t="s">
        <v>327</v>
      </c>
      <c r="AB87" s="208"/>
    </row>
    <row r="88" spans="1:28" s="31" customFormat="1" ht="99.75" customHeight="1">
      <c r="A88" s="213"/>
      <c r="B88" s="214"/>
      <c r="C88" s="215"/>
      <c r="D88" s="215"/>
      <c r="E88" s="194"/>
      <c r="F88" s="194"/>
      <c r="G88" s="191"/>
      <c r="H88" s="191"/>
      <c r="I88" s="191"/>
      <c r="J88" s="194"/>
      <c r="K88" s="230"/>
      <c r="L88" s="157"/>
      <c r="M88" s="158"/>
      <c r="N88" s="156"/>
      <c r="O88" s="41" t="s">
        <v>239</v>
      </c>
      <c r="P88" s="35">
        <v>6</v>
      </c>
      <c r="Q88" s="35">
        <v>3</v>
      </c>
      <c r="R88" s="35">
        <v>3</v>
      </c>
      <c r="S88" s="28">
        <f t="shared" si="1"/>
        <v>1</v>
      </c>
      <c r="T88" s="158"/>
      <c r="U88" s="158"/>
      <c r="V88" s="158"/>
      <c r="W88" s="158"/>
      <c r="X88" s="160"/>
      <c r="Y88" s="127" t="s">
        <v>337</v>
      </c>
      <c r="Z88" s="35" t="s">
        <v>335</v>
      </c>
      <c r="AA88" s="111" t="s">
        <v>386</v>
      </c>
      <c r="AB88" s="208"/>
    </row>
    <row r="89" spans="1:28" s="31" customFormat="1" ht="138.75" customHeight="1">
      <c r="A89" s="213"/>
      <c r="B89" s="214"/>
      <c r="C89" s="215"/>
      <c r="D89" s="215"/>
      <c r="E89" s="194"/>
      <c r="F89" s="194"/>
      <c r="G89" s="191"/>
      <c r="H89" s="191"/>
      <c r="I89" s="191"/>
      <c r="J89" s="194"/>
      <c r="K89" s="230"/>
      <c r="L89" s="157"/>
      <c r="M89" s="158"/>
      <c r="N89" s="156"/>
      <c r="O89" s="41" t="s">
        <v>240</v>
      </c>
      <c r="P89" s="35">
        <v>6</v>
      </c>
      <c r="Q89" s="35">
        <v>3</v>
      </c>
      <c r="R89" s="35">
        <v>3</v>
      </c>
      <c r="S89" s="28">
        <f t="shared" si="1"/>
        <v>1</v>
      </c>
      <c r="T89" s="158"/>
      <c r="U89" s="158"/>
      <c r="V89" s="158"/>
      <c r="W89" s="158"/>
      <c r="X89" s="160"/>
      <c r="Y89" s="127" t="s">
        <v>337</v>
      </c>
      <c r="Z89" s="35" t="s">
        <v>335</v>
      </c>
      <c r="AA89" s="114" t="s">
        <v>357</v>
      </c>
      <c r="AB89" s="208"/>
    </row>
    <row r="90" spans="1:28" s="31" customFormat="1" ht="99.75" customHeight="1">
      <c r="A90" s="213"/>
      <c r="B90" s="214"/>
      <c r="C90" s="215"/>
      <c r="D90" s="215"/>
      <c r="E90" s="194"/>
      <c r="F90" s="194"/>
      <c r="G90" s="191"/>
      <c r="H90" s="191"/>
      <c r="I90" s="191"/>
      <c r="J90" s="194"/>
      <c r="K90" s="230"/>
      <c r="L90" s="157"/>
      <c r="M90" s="158"/>
      <c r="N90" s="156"/>
      <c r="O90" s="41" t="s">
        <v>241</v>
      </c>
      <c r="P90" s="35">
        <v>6</v>
      </c>
      <c r="Q90" s="35">
        <v>3</v>
      </c>
      <c r="R90" s="35">
        <v>3</v>
      </c>
      <c r="S90" s="28">
        <f t="shared" si="1"/>
        <v>1</v>
      </c>
      <c r="T90" s="158"/>
      <c r="U90" s="158"/>
      <c r="V90" s="158"/>
      <c r="W90" s="158"/>
      <c r="X90" s="160"/>
      <c r="Y90" s="127" t="s">
        <v>337</v>
      </c>
      <c r="Z90" s="35" t="s">
        <v>335</v>
      </c>
      <c r="AA90" s="88" t="s">
        <v>328</v>
      </c>
      <c r="AB90" s="208"/>
    </row>
    <row r="91" spans="1:28" s="31" customFormat="1" ht="99.75" customHeight="1">
      <c r="A91" s="213"/>
      <c r="B91" s="214"/>
      <c r="C91" s="215"/>
      <c r="D91" s="215"/>
      <c r="E91" s="194"/>
      <c r="F91" s="194"/>
      <c r="G91" s="191"/>
      <c r="H91" s="191"/>
      <c r="I91" s="191"/>
      <c r="J91" s="194"/>
      <c r="K91" s="230"/>
      <c r="L91" s="157"/>
      <c r="M91" s="158"/>
      <c r="N91" s="156"/>
      <c r="O91" s="41" t="s">
        <v>242</v>
      </c>
      <c r="P91" s="35">
        <v>1</v>
      </c>
      <c r="Q91" s="35">
        <v>1</v>
      </c>
      <c r="R91" s="35">
        <v>1</v>
      </c>
      <c r="S91" s="28">
        <f t="shared" si="1"/>
        <v>1</v>
      </c>
      <c r="T91" s="158"/>
      <c r="U91" s="158"/>
      <c r="V91" s="158"/>
      <c r="W91" s="158"/>
      <c r="X91" s="160"/>
      <c r="Y91" s="127" t="s">
        <v>337</v>
      </c>
      <c r="Z91" s="35" t="s">
        <v>335</v>
      </c>
      <c r="AA91" s="114" t="s">
        <v>329</v>
      </c>
      <c r="AB91" s="208"/>
    </row>
    <row r="92" spans="1:28" s="31" customFormat="1" ht="99.75" customHeight="1">
      <c r="A92" s="197"/>
      <c r="B92" s="199"/>
      <c r="C92" s="210"/>
      <c r="D92" s="210"/>
      <c r="E92" s="195"/>
      <c r="F92" s="195"/>
      <c r="G92" s="192"/>
      <c r="H92" s="192"/>
      <c r="I92" s="192"/>
      <c r="J92" s="195"/>
      <c r="K92" s="226"/>
      <c r="L92" s="157"/>
      <c r="M92" s="158"/>
      <c r="N92" s="156"/>
      <c r="O92" s="41" t="s">
        <v>243</v>
      </c>
      <c r="P92" s="35">
        <v>1</v>
      </c>
      <c r="Q92" s="35">
        <v>1</v>
      </c>
      <c r="R92" s="35">
        <v>1</v>
      </c>
      <c r="S92" s="28">
        <f t="shared" si="1"/>
        <v>1</v>
      </c>
      <c r="T92" s="158"/>
      <c r="U92" s="158"/>
      <c r="V92" s="158"/>
      <c r="W92" s="158"/>
      <c r="X92" s="160"/>
      <c r="Y92" s="127" t="s">
        <v>337</v>
      </c>
      <c r="Z92" s="35" t="s">
        <v>335</v>
      </c>
      <c r="AA92" s="114" t="s">
        <v>330</v>
      </c>
      <c r="AB92" s="208"/>
    </row>
    <row r="93" spans="1:28" s="1" customFormat="1" ht="166.5" customHeight="1">
      <c r="A93" s="196" t="s">
        <v>32</v>
      </c>
      <c r="B93" s="198" t="s">
        <v>33</v>
      </c>
      <c r="C93" s="200" t="s">
        <v>40</v>
      </c>
      <c r="D93" s="209" t="s">
        <v>149</v>
      </c>
      <c r="E93" s="209" t="s">
        <v>49</v>
      </c>
      <c r="F93" s="193">
        <v>1</v>
      </c>
      <c r="G93" s="190" t="s">
        <v>85</v>
      </c>
      <c r="H93" s="190" t="s">
        <v>96</v>
      </c>
      <c r="I93" s="190" t="s">
        <v>97</v>
      </c>
      <c r="J93" s="193">
        <v>1</v>
      </c>
      <c r="K93" s="206">
        <v>1</v>
      </c>
      <c r="L93" s="157">
        <v>2020630010014</v>
      </c>
      <c r="M93" s="158" t="s">
        <v>118</v>
      </c>
      <c r="N93" s="156" t="s">
        <v>133</v>
      </c>
      <c r="O93" s="54" t="s">
        <v>251</v>
      </c>
      <c r="P93" s="35">
        <v>2</v>
      </c>
      <c r="Q93" s="35">
        <v>1</v>
      </c>
      <c r="R93" s="35">
        <v>1</v>
      </c>
      <c r="S93" s="28">
        <f t="shared" si="1"/>
        <v>1</v>
      </c>
      <c r="T93" s="158" t="s">
        <v>419</v>
      </c>
      <c r="U93" s="158" t="s">
        <v>265</v>
      </c>
      <c r="V93" s="228">
        <v>48524396</v>
      </c>
      <c r="W93" s="228">
        <v>27606658</v>
      </c>
      <c r="X93" s="160">
        <f>W93/V93</f>
        <v>0.5689232690294589</v>
      </c>
      <c r="Y93" s="127" t="s">
        <v>337</v>
      </c>
      <c r="Z93" s="35" t="s">
        <v>335</v>
      </c>
      <c r="AA93" s="92" t="s">
        <v>387</v>
      </c>
      <c r="AB93" s="208" t="s">
        <v>120</v>
      </c>
    </row>
    <row r="94" spans="1:28" s="1" customFormat="1" ht="306" customHeight="1">
      <c r="A94" s="213"/>
      <c r="B94" s="214"/>
      <c r="C94" s="222"/>
      <c r="D94" s="215"/>
      <c r="E94" s="215"/>
      <c r="F94" s="194"/>
      <c r="G94" s="191"/>
      <c r="H94" s="191"/>
      <c r="I94" s="191"/>
      <c r="J94" s="194"/>
      <c r="K94" s="224"/>
      <c r="L94" s="157"/>
      <c r="M94" s="158"/>
      <c r="N94" s="156"/>
      <c r="O94" s="54" t="s">
        <v>245</v>
      </c>
      <c r="P94" s="36">
        <v>1</v>
      </c>
      <c r="Q94" s="36">
        <v>1</v>
      </c>
      <c r="R94" s="36">
        <v>1</v>
      </c>
      <c r="S94" s="28">
        <f t="shared" si="1"/>
        <v>1</v>
      </c>
      <c r="T94" s="158"/>
      <c r="U94" s="158"/>
      <c r="V94" s="228"/>
      <c r="W94" s="228"/>
      <c r="X94" s="160"/>
      <c r="Y94" s="127" t="s">
        <v>337</v>
      </c>
      <c r="Z94" s="35" t="s">
        <v>335</v>
      </c>
      <c r="AA94" s="117" t="s">
        <v>358</v>
      </c>
      <c r="AB94" s="208"/>
    </row>
    <row r="95" spans="1:28" s="1" customFormat="1" ht="108" customHeight="1">
      <c r="A95" s="213"/>
      <c r="B95" s="214"/>
      <c r="C95" s="222"/>
      <c r="D95" s="215"/>
      <c r="E95" s="215"/>
      <c r="F95" s="194"/>
      <c r="G95" s="191"/>
      <c r="H95" s="191"/>
      <c r="I95" s="191"/>
      <c r="J95" s="194"/>
      <c r="K95" s="224"/>
      <c r="L95" s="157"/>
      <c r="M95" s="158"/>
      <c r="N95" s="156"/>
      <c r="O95" s="54" t="s">
        <v>246</v>
      </c>
      <c r="P95" s="35">
        <v>3</v>
      </c>
      <c r="Q95" s="35">
        <v>1</v>
      </c>
      <c r="R95" s="35">
        <v>1</v>
      </c>
      <c r="S95" s="28">
        <f t="shared" si="1"/>
        <v>1</v>
      </c>
      <c r="T95" s="158"/>
      <c r="U95" s="158"/>
      <c r="V95" s="228"/>
      <c r="W95" s="228"/>
      <c r="X95" s="160"/>
      <c r="Y95" s="127" t="s">
        <v>337</v>
      </c>
      <c r="Z95" s="35" t="s">
        <v>335</v>
      </c>
      <c r="AA95" s="27" t="s">
        <v>359</v>
      </c>
      <c r="AB95" s="208"/>
    </row>
    <row r="96" spans="1:28" s="1" customFormat="1" ht="99.75" customHeight="1">
      <c r="A96" s="213"/>
      <c r="B96" s="214"/>
      <c r="C96" s="222"/>
      <c r="D96" s="215"/>
      <c r="E96" s="215"/>
      <c r="F96" s="194"/>
      <c r="G96" s="191"/>
      <c r="H96" s="191"/>
      <c r="I96" s="191"/>
      <c r="J96" s="194"/>
      <c r="K96" s="224"/>
      <c r="L96" s="157"/>
      <c r="M96" s="158"/>
      <c r="N96" s="156"/>
      <c r="O96" s="54" t="s">
        <v>247</v>
      </c>
      <c r="P96" s="35">
        <v>2</v>
      </c>
      <c r="Q96" s="35">
        <v>1</v>
      </c>
      <c r="R96" s="35">
        <v>1</v>
      </c>
      <c r="S96" s="28">
        <f t="shared" si="1"/>
        <v>1</v>
      </c>
      <c r="T96" s="158"/>
      <c r="U96" s="158"/>
      <c r="V96" s="228"/>
      <c r="W96" s="228"/>
      <c r="X96" s="160"/>
      <c r="Y96" s="127" t="s">
        <v>337</v>
      </c>
      <c r="Z96" s="35" t="s">
        <v>335</v>
      </c>
      <c r="AA96" s="27" t="s">
        <v>359</v>
      </c>
      <c r="AB96" s="208"/>
    </row>
    <row r="97" spans="1:28" s="1" customFormat="1" ht="99.75" customHeight="1">
      <c r="A97" s="213"/>
      <c r="B97" s="214"/>
      <c r="C97" s="222"/>
      <c r="D97" s="215"/>
      <c r="E97" s="215"/>
      <c r="F97" s="194"/>
      <c r="G97" s="191"/>
      <c r="H97" s="191"/>
      <c r="I97" s="191"/>
      <c r="J97" s="194"/>
      <c r="K97" s="224"/>
      <c r="L97" s="157"/>
      <c r="M97" s="158"/>
      <c r="N97" s="156"/>
      <c r="O97" s="54" t="s">
        <v>248</v>
      </c>
      <c r="P97" s="35">
        <v>1</v>
      </c>
      <c r="Q97" s="35">
        <v>1</v>
      </c>
      <c r="R97" s="35">
        <v>1</v>
      </c>
      <c r="S97" s="28">
        <f t="shared" si="1"/>
        <v>1</v>
      </c>
      <c r="T97" s="158"/>
      <c r="U97" s="158"/>
      <c r="V97" s="228"/>
      <c r="W97" s="228"/>
      <c r="X97" s="160"/>
      <c r="Y97" s="127" t="s">
        <v>337</v>
      </c>
      <c r="Z97" s="35" t="s">
        <v>335</v>
      </c>
      <c r="AA97" s="92" t="s">
        <v>359</v>
      </c>
      <c r="AB97" s="208"/>
    </row>
    <row r="98" spans="1:28" s="1" customFormat="1" ht="99.75" customHeight="1">
      <c r="A98" s="213"/>
      <c r="B98" s="214"/>
      <c r="C98" s="222"/>
      <c r="D98" s="215"/>
      <c r="E98" s="215"/>
      <c r="F98" s="194"/>
      <c r="G98" s="191"/>
      <c r="H98" s="191"/>
      <c r="I98" s="191"/>
      <c r="J98" s="194"/>
      <c r="K98" s="224"/>
      <c r="L98" s="157"/>
      <c r="M98" s="158"/>
      <c r="N98" s="156"/>
      <c r="O98" s="54" t="s">
        <v>249</v>
      </c>
      <c r="P98" s="35">
        <v>0</v>
      </c>
      <c r="Q98" s="35">
        <v>20</v>
      </c>
      <c r="R98" s="35">
        <v>20</v>
      </c>
      <c r="S98" s="28">
        <f t="shared" si="1"/>
        <v>1</v>
      </c>
      <c r="T98" s="158"/>
      <c r="U98" s="158"/>
      <c r="V98" s="228"/>
      <c r="W98" s="228"/>
      <c r="X98" s="160"/>
      <c r="Y98" s="127" t="s">
        <v>337</v>
      </c>
      <c r="Z98" s="35" t="s">
        <v>335</v>
      </c>
      <c r="AA98" s="117" t="s">
        <v>331</v>
      </c>
      <c r="AB98" s="208"/>
    </row>
    <row r="99" spans="1:28" s="1" customFormat="1" ht="181.5" customHeight="1">
      <c r="A99" s="197"/>
      <c r="B99" s="199"/>
      <c r="C99" s="201"/>
      <c r="D99" s="210"/>
      <c r="E99" s="210"/>
      <c r="F99" s="195"/>
      <c r="G99" s="192"/>
      <c r="H99" s="192"/>
      <c r="I99" s="192"/>
      <c r="J99" s="195"/>
      <c r="K99" s="207"/>
      <c r="L99" s="157"/>
      <c r="M99" s="158"/>
      <c r="N99" s="156"/>
      <c r="O99" s="54" t="s">
        <v>250</v>
      </c>
      <c r="P99" s="35">
        <v>100</v>
      </c>
      <c r="Q99" s="35">
        <v>200</v>
      </c>
      <c r="R99" s="35">
        <v>200</v>
      </c>
      <c r="S99" s="28">
        <f t="shared" si="1"/>
        <v>1</v>
      </c>
      <c r="T99" s="158"/>
      <c r="U99" s="158"/>
      <c r="V99" s="228"/>
      <c r="W99" s="228"/>
      <c r="X99" s="160"/>
      <c r="Y99" s="35">
        <v>200</v>
      </c>
      <c r="Z99" s="35" t="s">
        <v>388</v>
      </c>
      <c r="AA99" s="115" t="s">
        <v>360</v>
      </c>
      <c r="AB99" s="208"/>
    </row>
    <row r="100" spans="1:28" s="31" customFormat="1" ht="99.75" customHeight="1">
      <c r="A100" s="99" t="s">
        <v>32</v>
      </c>
      <c r="B100" s="32" t="s">
        <v>33</v>
      </c>
      <c r="C100" s="26" t="s">
        <v>41</v>
      </c>
      <c r="D100" s="30" t="s">
        <v>147</v>
      </c>
      <c r="E100" s="28">
        <v>0.8</v>
      </c>
      <c r="F100" s="28">
        <v>0.2</v>
      </c>
      <c r="G100" s="50" t="s">
        <v>71</v>
      </c>
      <c r="H100" s="50" t="s">
        <v>72</v>
      </c>
      <c r="I100" s="50" t="s">
        <v>142</v>
      </c>
      <c r="J100" s="26">
        <v>3</v>
      </c>
      <c r="K100" s="140">
        <v>17</v>
      </c>
      <c r="L100" s="157"/>
      <c r="M100" s="158"/>
      <c r="N100" s="156"/>
      <c r="O100" s="41" t="s">
        <v>188</v>
      </c>
      <c r="P100" s="35">
        <v>1</v>
      </c>
      <c r="Q100" s="36">
        <v>0.4</v>
      </c>
      <c r="R100" s="36">
        <v>0.4</v>
      </c>
      <c r="S100" s="28">
        <f t="shared" si="1"/>
        <v>1</v>
      </c>
      <c r="T100" s="158"/>
      <c r="U100" s="158"/>
      <c r="V100" s="228"/>
      <c r="W100" s="228"/>
      <c r="X100" s="160"/>
      <c r="Y100" s="127" t="s">
        <v>337</v>
      </c>
      <c r="Z100" s="35" t="s">
        <v>335</v>
      </c>
      <c r="AA100" s="27" t="s">
        <v>318</v>
      </c>
      <c r="AB100" s="208"/>
    </row>
    <row r="101" spans="1:28" s="1" customFormat="1" ht="346.5" customHeight="1">
      <c r="A101" s="196" t="s">
        <v>32</v>
      </c>
      <c r="B101" s="198" t="s">
        <v>33</v>
      </c>
      <c r="C101" s="209" t="s">
        <v>41</v>
      </c>
      <c r="D101" s="209" t="s">
        <v>147</v>
      </c>
      <c r="E101" s="209" t="s">
        <v>49</v>
      </c>
      <c r="F101" s="193">
        <v>1</v>
      </c>
      <c r="G101" s="190" t="s">
        <v>85</v>
      </c>
      <c r="H101" s="190" t="s">
        <v>143</v>
      </c>
      <c r="I101" s="190" t="s">
        <v>144</v>
      </c>
      <c r="J101" s="193" t="s">
        <v>37</v>
      </c>
      <c r="K101" s="206">
        <v>0.6</v>
      </c>
      <c r="L101" s="157">
        <v>2020630010017</v>
      </c>
      <c r="M101" s="158" t="s">
        <v>113</v>
      </c>
      <c r="N101" s="156" t="s">
        <v>145</v>
      </c>
      <c r="O101" s="41" t="s">
        <v>253</v>
      </c>
      <c r="P101" s="35">
        <v>260</v>
      </c>
      <c r="Q101" s="35">
        <v>100</v>
      </c>
      <c r="R101" s="35">
        <v>100</v>
      </c>
      <c r="S101" s="28">
        <f t="shared" si="1"/>
        <v>1</v>
      </c>
      <c r="T101" s="158" t="s">
        <v>420</v>
      </c>
      <c r="U101" s="158" t="s">
        <v>265</v>
      </c>
      <c r="V101" s="159">
        <v>8483334</v>
      </c>
      <c r="W101" s="159">
        <v>3400000</v>
      </c>
      <c r="X101" s="160">
        <f>W101/V101</f>
        <v>0.40078582312095695</v>
      </c>
      <c r="Y101" s="81">
        <v>100</v>
      </c>
      <c r="Z101" s="78" t="s">
        <v>335</v>
      </c>
      <c r="AA101" s="89" t="s">
        <v>332</v>
      </c>
      <c r="AB101" s="208" t="s">
        <v>120</v>
      </c>
    </row>
    <row r="102" spans="1:28" s="1" customFormat="1" ht="99.75" customHeight="1">
      <c r="A102" s="197"/>
      <c r="B102" s="199"/>
      <c r="C102" s="210"/>
      <c r="D102" s="210"/>
      <c r="E102" s="210"/>
      <c r="F102" s="195"/>
      <c r="G102" s="192"/>
      <c r="H102" s="192"/>
      <c r="I102" s="192"/>
      <c r="J102" s="195"/>
      <c r="K102" s="207"/>
      <c r="L102" s="157"/>
      <c r="M102" s="158"/>
      <c r="N102" s="156"/>
      <c r="O102" s="41" t="s">
        <v>252</v>
      </c>
      <c r="P102" s="35">
        <v>400</v>
      </c>
      <c r="Q102" s="35">
        <v>100</v>
      </c>
      <c r="R102" s="35">
        <v>100</v>
      </c>
      <c r="S102" s="28">
        <f t="shared" si="1"/>
        <v>1</v>
      </c>
      <c r="T102" s="158"/>
      <c r="U102" s="158"/>
      <c r="V102" s="159"/>
      <c r="W102" s="159"/>
      <c r="X102" s="160"/>
      <c r="Y102" s="78">
        <v>100</v>
      </c>
      <c r="Z102" s="35" t="s">
        <v>380</v>
      </c>
      <c r="AA102" s="89" t="s">
        <v>333</v>
      </c>
      <c r="AB102" s="208"/>
    </row>
    <row r="103" spans="1:28" s="34" customFormat="1" ht="99.75" customHeight="1" thickBot="1">
      <c r="A103" s="44" t="s">
        <v>104</v>
      </c>
      <c r="B103" s="45" t="s">
        <v>105</v>
      </c>
      <c r="C103" s="46" t="s">
        <v>34</v>
      </c>
      <c r="D103" s="47" t="s">
        <v>150</v>
      </c>
      <c r="E103" s="48">
        <v>1</v>
      </c>
      <c r="F103" s="48">
        <v>1</v>
      </c>
      <c r="G103" s="52" t="s">
        <v>35</v>
      </c>
      <c r="H103" s="52" t="s">
        <v>106</v>
      </c>
      <c r="I103" s="52" t="s">
        <v>258</v>
      </c>
      <c r="J103" s="48">
        <v>1</v>
      </c>
      <c r="K103" s="143">
        <v>1</v>
      </c>
      <c r="L103" s="148">
        <v>2020630010029</v>
      </c>
      <c r="M103" s="59" t="s">
        <v>160</v>
      </c>
      <c r="N103" s="55" t="s">
        <v>161</v>
      </c>
      <c r="O103" s="58" t="s">
        <v>177</v>
      </c>
      <c r="P103" s="74">
        <v>1</v>
      </c>
      <c r="Q103" s="74">
        <v>1</v>
      </c>
      <c r="R103" s="74">
        <v>0.4</v>
      </c>
      <c r="S103" s="73">
        <f t="shared" si="1"/>
        <v>0.4</v>
      </c>
      <c r="T103" s="129" t="s">
        <v>421</v>
      </c>
      <c r="U103" s="59" t="s">
        <v>272</v>
      </c>
      <c r="V103" s="82">
        <v>985668979</v>
      </c>
      <c r="W103" s="82">
        <v>391010839</v>
      </c>
      <c r="X103" s="96">
        <f>W103/V103</f>
        <v>0.3966958962193331</v>
      </c>
      <c r="Y103" s="82" t="s">
        <v>400</v>
      </c>
      <c r="Z103" s="82" t="s">
        <v>399</v>
      </c>
      <c r="AA103" s="119" t="s">
        <v>398</v>
      </c>
      <c r="AB103" s="83" t="s">
        <v>397</v>
      </c>
    </row>
    <row r="104" spans="1:28" ht="15" customHeight="1">
      <c r="A104" s="179" t="s">
        <v>12</v>
      </c>
      <c r="B104" s="180"/>
      <c r="C104" s="180"/>
      <c r="D104" s="180"/>
      <c r="E104" s="180"/>
      <c r="F104" s="180"/>
      <c r="G104" s="180"/>
      <c r="H104" s="180"/>
      <c r="I104" s="180"/>
      <c r="J104" s="180"/>
      <c r="K104" s="180"/>
      <c r="L104" s="180"/>
      <c r="M104" s="180"/>
      <c r="N104" s="180"/>
      <c r="O104" s="180"/>
      <c r="P104" s="180"/>
      <c r="Q104" s="180"/>
      <c r="R104" s="180"/>
      <c r="S104" s="180"/>
      <c r="T104" s="180"/>
      <c r="U104" s="181"/>
      <c r="V104" s="185">
        <f>SUM(V12:V103)</f>
        <v>44710737272.99</v>
      </c>
      <c r="W104" s="185">
        <f>SUM(W12:W103)</f>
        <v>38732045242.28</v>
      </c>
      <c r="X104" s="275">
        <f>W104/V104</f>
        <v>0.8662806208225566</v>
      </c>
      <c r="Y104" s="268"/>
      <c r="Z104" s="269"/>
      <c r="AA104" s="269"/>
      <c r="AB104" s="270"/>
    </row>
    <row r="105" spans="1:28" ht="12.75" customHeight="1" thickBot="1">
      <c r="A105" s="182"/>
      <c r="B105" s="183"/>
      <c r="C105" s="183"/>
      <c r="D105" s="183"/>
      <c r="E105" s="183"/>
      <c r="F105" s="183"/>
      <c r="G105" s="183"/>
      <c r="H105" s="183"/>
      <c r="I105" s="183"/>
      <c r="J105" s="183"/>
      <c r="K105" s="183"/>
      <c r="L105" s="183"/>
      <c r="M105" s="183"/>
      <c r="N105" s="183"/>
      <c r="O105" s="183"/>
      <c r="P105" s="183"/>
      <c r="Q105" s="183"/>
      <c r="R105" s="183"/>
      <c r="S105" s="183"/>
      <c r="T105" s="183"/>
      <c r="U105" s="184"/>
      <c r="V105" s="186"/>
      <c r="W105" s="186"/>
      <c r="X105" s="276"/>
      <c r="Y105" s="271"/>
      <c r="Z105" s="272"/>
      <c r="AA105" s="272"/>
      <c r="AB105" s="273"/>
    </row>
    <row r="106" spans="1:28" ht="12">
      <c r="A106" s="43"/>
      <c r="B106" s="42"/>
      <c r="C106" s="10"/>
      <c r="D106" s="8"/>
      <c r="E106" s="10"/>
      <c r="F106" s="8"/>
      <c r="G106" s="42"/>
      <c r="H106" s="42"/>
      <c r="I106" s="42"/>
      <c r="J106" s="10"/>
      <c r="K106" s="8"/>
      <c r="L106" s="149"/>
      <c r="M106" s="8"/>
      <c r="N106" s="21"/>
      <c r="O106" s="5"/>
      <c r="P106" s="5"/>
      <c r="Q106" s="5"/>
      <c r="R106" s="5"/>
      <c r="S106" s="5"/>
      <c r="T106" s="5"/>
      <c r="U106" s="5"/>
      <c r="V106" s="62" t="s">
        <v>275</v>
      </c>
      <c r="W106" s="62"/>
      <c r="X106" s="62"/>
      <c r="Y106" s="62"/>
      <c r="Z106" s="62"/>
      <c r="AA106" s="120"/>
      <c r="AB106" s="12"/>
    </row>
    <row r="107" spans="1:28" ht="42.75" customHeight="1">
      <c r="A107" s="43"/>
      <c r="B107" s="42"/>
      <c r="C107" s="11"/>
      <c r="D107" s="8"/>
      <c r="E107" s="10"/>
      <c r="F107" s="8"/>
      <c r="G107" s="40"/>
      <c r="H107" s="40"/>
      <c r="I107" s="40"/>
      <c r="J107" s="168" t="s">
        <v>10</v>
      </c>
      <c r="K107" s="168"/>
      <c r="L107" s="168"/>
      <c r="M107" s="53"/>
      <c r="N107" s="11"/>
      <c r="O107" s="168" t="s">
        <v>9</v>
      </c>
      <c r="P107" s="168"/>
      <c r="Q107" s="168"/>
      <c r="R107" s="64"/>
      <c r="S107" s="64"/>
      <c r="T107" s="187" t="s">
        <v>275</v>
      </c>
      <c r="U107" s="188"/>
      <c r="V107" s="188"/>
      <c r="W107" s="188"/>
      <c r="X107" s="188"/>
      <c r="Y107" s="188"/>
      <c r="Z107" s="188"/>
      <c r="AA107" s="188"/>
      <c r="AB107" s="189"/>
    </row>
    <row r="108" spans="1:28" ht="13.5">
      <c r="A108" s="43"/>
      <c r="B108" s="42"/>
      <c r="C108" s="11"/>
      <c r="D108" s="8"/>
      <c r="E108" s="10"/>
      <c r="F108" s="8"/>
      <c r="G108" s="40"/>
      <c r="H108" s="40"/>
      <c r="I108" s="40"/>
      <c r="J108" s="10"/>
      <c r="K108" s="8"/>
      <c r="L108" s="149"/>
      <c r="M108" s="8"/>
      <c r="N108" s="10"/>
      <c r="O108" s="11"/>
      <c r="P108" s="10"/>
      <c r="Q108" s="5"/>
      <c r="R108" s="5"/>
      <c r="S108" s="5"/>
      <c r="T108" s="5"/>
      <c r="U108" s="5"/>
      <c r="V108" s="155" t="s">
        <v>275</v>
      </c>
      <c r="W108" s="61"/>
      <c r="X108" s="61"/>
      <c r="Y108" s="61"/>
      <c r="Z108" s="61"/>
      <c r="AA108" s="121"/>
      <c r="AB108" s="12"/>
    </row>
    <row r="109" spans="1:30" ht="13.5">
      <c r="A109" s="43"/>
      <c r="B109" s="42"/>
      <c r="C109" s="11"/>
      <c r="D109" s="8"/>
      <c r="E109" s="10"/>
      <c r="F109" s="8"/>
      <c r="G109" s="40"/>
      <c r="H109" s="40"/>
      <c r="I109" s="40"/>
      <c r="J109" s="10"/>
      <c r="K109" s="8"/>
      <c r="L109" s="149"/>
      <c r="M109" s="8"/>
      <c r="N109" s="10"/>
      <c r="O109" s="11"/>
      <c r="P109" s="10"/>
      <c r="Q109" s="10"/>
      <c r="R109" s="10"/>
      <c r="S109" s="10"/>
      <c r="T109" s="10"/>
      <c r="U109" s="10"/>
      <c r="V109" s="15" t="s">
        <v>422</v>
      </c>
      <c r="W109" s="15"/>
      <c r="X109" s="15"/>
      <c r="Y109" s="15"/>
      <c r="Z109" s="15"/>
      <c r="AA109" s="122"/>
      <c r="AB109" s="13"/>
      <c r="AD109" s="2" t="s">
        <v>275</v>
      </c>
    </row>
    <row r="110" spans="1:28" ht="12">
      <c r="A110" s="43"/>
      <c r="B110" s="42"/>
      <c r="C110" s="10"/>
      <c r="D110" s="8"/>
      <c r="E110" s="10"/>
      <c r="F110" s="8"/>
      <c r="G110" s="40"/>
      <c r="H110" s="40"/>
      <c r="I110" s="40"/>
      <c r="J110" s="10"/>
      <c r="K110" s="8"/>
      <c r="L110" s="149"/>
      <c r="M110" s="8"/>
      <c r="N110" s="10"/>
      <c r="O110" s="10"/>
      <c r="P110" s="10"/>
      <c r="Q110" s="10"/>
      <c r="R110" s="10"/>
      <c r="S110" s="10"/>
      <c r="T110" s="10"/>
      <c r="U110" s="10"/>
      <c r="V110" s="15"/>
      <c r="W110" s="15"/>
      <c r="X110" s="15" t="s">
        <v>275</v>
      </c>
      <c r="Y110" s="15"/>
      <c r="Z110" s="15"/>
      <c r="AA110" s="122"/>
      <c r="AB110" s="13"/>
    </row>
    <row r="111" spans="1:30" ht="14.25" customHeight="1" thickBot="1">
      <c r="A111" s="43"/>
      <c r="B111" s="42"/>
      <c r="C111" s="11"/>
      <c r="D111" s="8"/>
      <c r="E111" s="10"/>
      <c r="F111" s="8"/>
      <c r="G111" s="40"/>
      <c r="H111" s="40"/>
      <c r="I111" s="40"/>
      <c r="J111" s="22"/>
      <c r="K111" s="22"/>
      <c r="L111" s="150"/>
      <c r="M111" s="39"/>
      <c r="N111" s="10"/>
      <c r="O111" s="22"/>
      <c r="P111" s="22"/>
      <c r="Q111" s="10"/>
      <c r="R111" s="10"/>
      <c r="S111" s="10"/>
      <c r="T111" s="10"/>
      <c r="U111" s="10"/>
      <c r="V111" s="15"/>
      <c r="W111" s="15"/>
      <c r="X111" s="15" t="s">
        <v>275</v>
      </c>
      <c r="Y111" s="15"/>
      <c r="Z111" s="15"/>
      <c r="AA111" s="122"/>
      <c r="AB111" s="13"/>
      <c r="AD111" s="60" t="s">
        <v>275</v>
      </c>
    </row>
    <row r="112" spans="1:28" ht="25.5" customHeight="1">
      <c r="A112" s="43"/>
      <c r="B112" s="42"/>
      <c r="C112" s="14"/>
      <c r="D112" s="8"/>
      <c r="E112" s="10"/>
      <c r="F112" s="8"/>
      <c r="G112" s="40"/>
      <c r="H112" s="40"/>
      <c r="I112" s="40"/>
      <c r="J112" s="161" t="s">
        <v>189</v>
      </c>
      <c r="K112" s="161"/>
      <c r="L112" s="161"/>
      <c r="M112" s="161"/>
      <c r="N112" s="17"/>
      <c r="O112" s="161" t="s">
        <v>298</v>
      </c>
      <c r="P112" s="161"/>
      <c r="Q112" s="161"/>
      <c r="R112" s="63"/>
      <c r="S112" s="63"/>
      <c r="T112" s="10"/>
      <c r="U112" s="10"/>
      <c r="V112" s="15"/>
      <c r="W112" s="15"/>
      <c r="X112" s="15"/>
      <c r="Y112" s="15"/>
      <c r="Z112" s="15"/>
      <c r="AA112" s="122"/>
      <c r="AB112" s="13"/>
    </row>
    <row r="113" spans="1:28" ht="13.5">
      <c r="A113" s="43"/>
      <c r="B113" s="42"/>
      <c r="C113" s="14"/>
      <c r="D113" s="8"/>
      <c r="E113" s="10"/>
      <c r="F113" s="8"/>
      <c r="G113" s="40"/>
      <c r="H113" s="40"/>
      <c r="I113" s="40"/>
      <c r="J113" s="10" t="s">
        <v>11</v>
      </c>
      <c r="K113" s="8"/>
      <c r="L113" s="151"/>
      <c r="M113" s="18"/>
      <c r="N113" s="17"/>
      <c r="O113" s="10" t="s">
        <v>300</v>
      </c>
      <c r="P113" s="8"/>
      <c r="Q113" s="10"/>
      <c r="R113" s="10"/>
      <c r="S113" s="10"/>
      <c r="T113" s="10"/>
      <c r="U113" s="10"/>
      <c r="V113" s="61" t="s">
        <v>275</v>
      </c>
      <c r="W113" s="15"/>
      <c r="X113" s="15"/>
      <c r="Y113" s="15"/>
      <c r="Z113" s="15"/>
      <c r="AA113" s="122"/>
      <c r="AB113" s="13"/>
    </row>
    <row r="114" spans="1:28" ht="13.5">
      <c r="A114" s="43"/>
      <c r="B114" s="42"/>
      <c r="C114" s="10"/>
      <c r="D114" s="8"/>
      <c r="E114" s="10"/>
      <c r="F114" s="8"/>
      <c r="G114" s="42"/>
      <c r="H114" s="42"/>
      <c r="I114" s="42"/>
      <c r="J114" s="10"/>
      <c r="K114" s="8"/>
      <c r="L114" s="152"/>
      <c r="M114" s="8"/>
      <c r="N114" s="10"/>
      <c r="O114" s="10"/>
      <c r="P114" s="10"/>
      <c r="Q114" s="10"/>
      <c r="R114" s="10"/>
      <c r="S114" s="10"/>
      <c r="T114" s="10"/>
      <c r="U114" s="10"/>
      <c r="V114" s="61" t="s">
        <v>275</v>
      </c>
      <c r="W114" s="15"/>
      <c r="X114" s="15"/>
      <c r="Y114" s="15"/>
      <c r="Z114" s="15"/>
      <c r="AA114" s="122"/>
      <c r="AB114" s="13"/>
    </row>
    <row r="115" spans="1:28" ht="13.5">
      <c r="A115" s="43"/>
      <c r="B115" s="42"/>
      <c r="C115" s="10"/>
      <c r="D115" s="8"/>
      <c r="E115" s="10"/>
      <c r="F115" s="8"/>
      <c r="G115" s="42"/>
      <c r="H115" s="42"/>
      <c r="I115" s="42"/>
      <c r="J115" s="10"/>
      <c r="K115" s="8"/>
      <c r="L115" s="152"/>
      <c r="M115" s="8"/>
      <c r="N115" s="10"/>
      <c r="O115" s="10"/>
      <c r="P115" s="10"/>
      <c r="Q115" s="10"/>
      <c r="R115" s="10"/>
      <c r="S115" s="10"/>
      <c r="T115" s="10"/>
      <c r="U115" s="10"/>
      <c r="V115" s="15"/>
      <c r="W115" s="15"/>
      <c r="X115" s="15"/>
      <c r="Y115" s="15"/>
      <c r="Z115" s="15"/>
      <c r="AA115" s="122"/>
      <c r="AB115" s="13"/>
    </row>
    <row r="116" spans="1:28" ht="31.5" customHeight="1" thickBot="1">
      <c r="A116" s="176" t="s">
        <v>13</v>
      </c>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8"/>
    </row>
  </sheetData>
  <sheetProtection/>
  <protectedRanges>
    <protectedRange sqref="T20:T103" name="Rango2"/>
    <protectedRange sqref="L20:L103" name="Rango1"/>
    <protectedRange sqref="T12:T19" name="Rango2_1"/>
    <protectedRange sqref="L12:L19" name="Rango1_1"/>
  </protectedRanges>
  <autoFilter ref="M10:M103"/>
  <mergeCells count="428">
    <mergeCell ref="W51:W52"/>
    <mergeCell ref="W53:W56"/>
    <mergeCell ref="W93:W100"/>
    <mergeCell ref="W101:W102"/>
    <mergeCell ref="W61:W66"/>
    <mergeCell ref="W67:W69"/>
    <mergeCell ref="W70:W74"/>
    <mergeCell ref="W75:W81"/>
    <mergeCell ref="W82:W84"/>
    <mergeCell ref="W85:W92"/>
    <mergeCell ref="X75:X81"/>
    <mergeCell ref="X82:X84"/>
    <mergeCell ref="X85:X92"/>
    <mergeCell ref="X93:X100"/>
    <mergeCell ref="W14:W15"/>
    <mergeCell ref="W18:W19"/>
    <mergeCell ref="W20:W24"/>
    <mergeCell ref="W25:W31"/>
    <mergeCell ref="W32:W35"/>
    <mergeCell ref="W36:W50"/>
    <mergeCell ref="AB10:AB11"/>
    <mergeCell ref="W104:W105"/>
    <mergeCell ref="Y104:AB105"/>
    <mergeCell ref="X14:X15"/>
    <mergeCell ref="X51:X52"/>
    <mergeCell ref="X53:X56"/>
    <mergeCell ref="X57:X60"/>
    <mergeCell ref="X61:X66"/>
    <mergeCell ref="X67:X69"/>
    <mergeCell ref="X70:X74"/>
    <mergeCell ref="U10:U11"/>
    <mergeCell ref="V10:V11"/>
    <mergeCell ref="W10:W11"/>
    <mergeCell ref="Y10:Y11"/>
    <mergeCell ref="Z10:Z11"/>
    <mergeCell ref="AA10:AA11"/>
    <mergeCell ref="N10:N11"/>
    <mergeCell ref="O10:O11"/>
    <mergeCell ref="P10:P11"/>
    <mergeCell ref="Q10:Q11"/>
    <mergeCell ref="R10:R11"/>
    <mergeCell ref="T10:T11"/>
    <mergeCell ref="F10:F11"/>
    <mergeCell ref="I10:I11"/>
    <mergeCell ref="J10:J11"/>
    <mergeCell ref="K10:K11"/>
    <mergeCell ref="L10:L11"/>
    <mergeCell ref="M10:M11"/>
    <mergeCell ref="R8:S8"/>
    <mergeCell ref="T8:X8"/>
    <mergeCell ref="Y8:Z8"/>
    <mergeCell ref="A9:A11"/>
    <mergeCell ref="B9:B11"/>
    <mergeCell ref="C9:C11"/>
    <mergeCell ref="G9:G11"/>
    <mergeCell ref="H9:H11"/>
    <mergeCell ref="D10:D11"/>
    <mergeCell ref="E10:E11"/>
    <mergeCell ref="C3:AA3"/>
    <mergeCell ref="C4:AA4"/>
    <mergeCell ref="A5:G5"/>
    <mergeCell ref="H5:M5"/>
    <mergeCell ref="N5:AB5"/>
    <mergeCell ref="A6:J6"/>
    <mergeCell ref="A1:B4"/>
    <mergeCell ref="L6:AB6"/>
    <mergeCell ref="C1:AA1"/>
    <mergeCell ref="AB101:AB102"/>
    <mergeCell ref="J101:J102"/>
    <mergeCell ref="K101:K102"/>
    <mergeCell ref="L101:L102"/>
    <mergeCell ref="M101:M102"/>
    <mergeCell ref="N101:N102"/>
    <mergeCell ref="T101:T102"/>
    <mergeCell ref="X101:X102"/>
    <mergeCell ref="F101:F102"/>
    <mergeCell ref="G101:G102"/>
    <mergeCell ref="H101:H102"/>
    <mergeCell ref="I101:I102"/>
    <mergeCell ref="U101:U102"/>
    <mergeCell ref="V101:V102"/>
    <mergeCell ref="AB82:AB84"/>
    <mergeCell ref="T82:T84"/>
    <mergeCell ref="U82:U84"/>
    <mergeCell ref="V82:V84"/>
    <mergeCell ref="AB75:AB81"/>
    <mergeCell ref="A101:A102"/>
    <mergeCell ref="B101:B102"/>
    <mergeCell ref="C101:C102"/>
    <mergeCell ref="D101:D102"/>
    <mergeCell ref="E101:E102"/>
    <mergeCell ref="T93:T100"/>
    <mergeCell ref="L93:L100"/>
    <mergeCell ref="U93:U100"/>
    <mergeCell ref="V93:V100"/>
    <mergeCell ref="AB93:AB100"/>
    <mergeCell ref="AB85:AB92"/>
    <mergeCell ref="L85:L92"/>
    <mergeCell ref="N85:N92"/>
    <mergeCell ref="T85:T92"/>
    <mergeCell ref="U85:U92"/>
    <mergeCell ref="F93:F99"/>
    <mergeCell ref="G93:G99"/>
    <mergeCell ref="H93:H99"/>
    <mergeCell ref="I93:I99"/>
    <mergeCell ref="J93:J99"/>
    <mergeCell ref="K93:K99"/>
    <mergeCell ref="V85:V92"/>
    <mergeCell ref="A93:A99"/>
    <mergeCell ref="B93:B99"/>
    <mergeCell ref="C93:C99"/>
    <mergeCell ref="D93:D99"/>
    <mergeCell ref="E93:E99"/>
    <mergeCell ref="F85:F92"/>
    <mergeCell ref="G85:G92"/>
    <mergeCell ref="H85:H92"/>
    <mergeCell ref="I85:I92"/>
    <mergeCell ref="J85:J92"/>
    <mergeCell ref="K85:K92"/>
    <mergeCell ref="G82:G83"/>
    <mergeCell ref="H82:H83"/>
    <mergeCell ref="I82:I83"/>
    <mergeCell ref="J82:J83"/>
    <mergeCell ref="K82:K83"/>
    <mergeCell ref="A85:A92"/>
    <mergeCell ref="B85:B92"/>
    <mergeCell ref="C85:C92"/>
    <mergeCell ref="D85:D92"/>
    <mergeCell ref="E85:E92"/>
    <mergeCell ref="A82:A83"/>
    <mergeCell ref="B82:B83"/>
    <mergeCell ref="C82:C83"/>
    <mergeCell ref="D82:D83"/>
    <mergeCell ref="E82:E83"/>
    <mergeCell ref="F82:F83"/>
    <mergeCell ref="J77:J78"/>
    <mergeCell ref="K77:K78"/>
    <mergeCell ref="K75:K76"/>
    <mergeCell ref="T75:T81"/>
    <mergeCell ref="U75:U81"/>
    <mergeCell ref="G79:G81"/>
    <mergeCell ref="H79:H81"/>
    <mergeCell ref="I79:I81"/>
    <mergeCell ref="J79:J81"/>
    <mergeCell ref="K79:K81"/>
    <mergeCell ref="G75:G76"/>
    <mergeCell ref="H75:H76"/>
    <mergeCell ref="A79:A81"/>
    <mergeCell ref="B79:B81"/>
    <mergeCell ref="C79:C81"/>
    <mergeCell ref="D79:D81"/>
    <mergeCell ref="E79:E81"/>
    <mergeCell ref="A77:A78"/>
    <mergeCell ref="B77:B78"/>
    <mergeCell ref="C77:C78"/>
    <mergeCell ref="D77:D78"/>
    <mergeCell ref="E77:E78"/>
    <mergeCell ref="AB70:AB74"/>
    <mergeCell ref="A75:A76"/>
    <mergeCell ref="B75:B76"/>
    <mergeCell ref="C75:C76"/>
    <mergeCell ref="D75:D76"/>
    <mergeCell ref="E75:E76"/>
    <mergeCell ref="F75:F76"/>
    <mergeCell ref="I75:I76"/>
    <mergeCell ref="J75:J76"/>
    <mergeCell ref="M75:M81"/>
    <mergeCell ref="F72:F73"/>
    <mergeCell ref="F77:F78"/>
    <mergeCell ref="U70:U74"/>
    <mergeCell ref="F79:F81"/>
    <mergeCell ref="K70:K71"/>
    <mergeCell ref="G72:G73"/>
    <mergeCell ref="H72:H73"/>
    <mergeCell ref="V70:V74"/>
    <mergeCell ref="N75:N81"/>
    <mergeCell ref="G77:G78"/>
    <mergeCell ref="H77:H78"/>
    <mergeCell ref="I77:I78"/>
    <mergeCell ref="V75:V81"/>
    <mergeCell ref="T70:T74"/>
    <mergeCell ref="H70:H71"/>
    <mergeCell ref="I70:I71"/>
    <mergeCell ref="J70:J71"/>
    <mergeCell ref="I72:I73"/>
    <mergeCell ref="J72:J73"/>
    <mergeCell ref="K72:K73"/>
    <mergeCell ref="A72:A73"/>
    <mergeCell ref="B72:B73"/>
    <mergeCell ref="C72:C73"/>
    <mergeCell ref="D72:D73"/>
    <mergeCell ref="E72:E73"/>
    <mergeCell ref="U67:U69"/>
    <mergeCell ref="H67:H68"/>
    <mergeCell ref="I67:I68"/>
    <mergeCell ref="J67:J68"/>
    <mergeCell ref="K67:K68"/>
    <mergeCell ref="V67:V69"/>
    <mergeCell ref="AB67:AB69"/>
    <mergeCell ref="A70:A71"/>
    <mergeCell ref="B70:B71"/>
    <mergeCell ref="C70:C71"/>
    <mergeCell ref="D70:D71"/>
    <mergeCell ref="E70:E71"/>
    <mergeCell ref="F70:F71"/>
    <mergeCell ref="G70:G71"/>
    <mergeCell ref="G67:G68"/>
    <mergeCell ref="T67:T69"/>
    <mergeCell ref="T61:T66"/>
    <mergeCell ref="U61:U66"/>
    <mergeCell ref="V61:V66"/>
    <mergeCell ref="AB61:AB66"/>
    <mergeCell ref="A67:A68"/>
    <mergeCell ref="B67:B68"/>
    <mergeCell ref="C67:C68"/>
    <mergeCell ref="D67:D68"/>
    <mergeCell ref="E67:E68"/>
    <mergeCell ref="F67:F68"/>
    <mergeCell ref="J57:J58"/>
    <mergeCell ref="K57:K58"/>
    <mergeCell ref="A62:A64"/>
    <mergeCell ref="B62:B64"/>
    <mergeCell ref="C62:C64"/>
    <mergeCell ref="D62:D64"/>
    <mergeCell ref="E62:E64"/>
    <mergeCell ref="K62:K64"/>
    <mergeCell ref="F62:F64"/>
    <mergeCell ref="G62:G64"/>
    <mergeCell ref="U51:U52"/>
    <mergeCell ref="A57:A58"/>
    <mergeCell ref="B57:B58"/>
    <mergeCell ref="C57:C58"/>
    <mergeCell ref="D57:D58"/>
    <mergeCell ref="E57:E58"/>
    <mergeCell ref="F57:F58"/>
    <mergeCell ref="G57:G58"/>
    <mergeCell ref="H57:H58"/>
    <mergeCell ref="I57:I58"/>
    <mergeCell ref="N53:N56"/>
    <mergeCell ref="AB53:AB56"/>
    <mergeCell ref="AB51:AB52"/>
    <mergeCell ref="T57:T60"/>
    <mergeCell ref="U57:U60"/>
    <mergeCell ref="V57:V60"/>
    <mergeCell ref="AB57:AB60"/>
    <mergeCell ref="U53:U56"/>
    <mergeCell ref="V53:V56"/>
    <mergeCell ref="T51:T52"/>
    <mergeCell ref="A55:A56"/>
    <mergeCell ref="B55:B56"/>
    <mergeCell ref="C55:C56"/>
    <mergeCell ref="D55:D56"/>
    <mergeCell ref="E55:E56"/>
    <mergeCell ref="F55:F56"/>
    <mergeCell ref="G55:G56"/>
    <mergeCell ref="H55:H56"/>
    <mergeCell ref="I53:I54"/>
    <mergeCell ref="J53:J54"/>
    <mergeCell ref="K53:K54"/>
    <mergeCell ref="T53:T56"/>
    <mergeCell ref="I55:I56"/>
    <mergeCell ref="J55:J56"/>
    <mergeCell ref="K55:K56"/>
    <mergeCell ref="L53:L56"/>
    <mergeCell ref="AB20:AB24"/>
    <mergeCell ref="A53:A54"/>
    <mergeCell ref="B53:B54"/>
    <mergeCell ref="C53:C54"/>
    <mergeCell ref="D53:D54"/>
    <mergeCell ref="E53:E54"/>
    <mergeCell ref="F53:F54"/>
    <mergeCell ref="G53:G54"/>
    <mergeCell ref="H53:H54"/>
    <mergeCell ref="M53:M56"/>
    <mergeCell ref="T36:T50"/>
    <mergeCell ref="U36:U50"/>
    <mergeCell ref="V36:V50"/>
    <mergeCell ref="AB36:AB50"/>
    <mergeCell ref="AB32:AB35"/>
    <mergeCell ref="AB25:AB31"/>
    <mergeCell ref="X32:X35"/>
    <mergeCell ref="X36:X50"/>
    <mergeCell ref="V51:V52"/>
    <mergeCell ref="T20:T24"/>
    <mergeCell ref="U20:U24"/>
    <mergeCell ref="V20:V24"/>
    <mergeCell ref="T25:T31"/>
    <mergeCell ref="U25:U31"/>
    <mergeCell ref="V25:V31"/>
    <mergeCell ref="T32:T35"/>
    <mergeCell ref="U32:U35"/>
    <mergeCell ref="V32:V35"/>
    <mergeCell ref="G51:G52"/>
    <mergeCell ref="A51:A52"/>
    <mergeCell ref="B51:B52"/>
    <mergeCell ref="C51:C52"/>
    <mergeCell ref="D51:D52"/>
    <mergeCell ref="E51:E52"/>
    <mergeCell ref="F51:F52"/>
    <mergeCell ref="M51:M52"/>
    <mergeCell ref="L51:L52"/>
    <mergeCell ref="K51:K52"/>
    <mergeCell ref="J51:J52"/>
    <mergeCell ref="I51:I52"/>
    <mergeCell ref="H51:H52"/>
    <mergeCell ref="F36:F47"/>
    <mergeCell ref="G36:G47"/>
    <mergeCell ref="H36:H47"/>
    <mergeCell ref="I36:I47"/>
    <mergeCell ref="J36:J47"/>
    <mergeCell ref="K36:K47"/>
    <mergeCell ref="G25:G29"/>
    <mergeCell ref="H25:H29"/>
    <mergeCell ref="I25:I29"/>
    <mergeCell ref="J25:J29"/>
    <mergeCell ref="K25:K29"/>
    <mergeCell ref="A36:A47"/>
    <mergeCell ref="B36:B47"/>
    <mergeCell ref="C36:C47"/>
    <mergeCell ref="D36:D47"/>
    <mergeCell ref="E36:E47"/>
    <mergeCell ref="H20:H22"/>
    <mergeCell ref="I20:I22"/>
    <mergeCell ref="J20:J22"/>
    <mergeCell ref="K20:K22"/>
    <mergeCell ref="A25:A29"/>
    <mergeCell ref="B25:B29"/>
    <mergeCell ref="C25:C29"/>
    <mergeCell ref="D25:D29"/>
    <mergeCell ref="E25:E29"/>
    <mergeCell ref="F25:F29"/>
    <mergeCell ref="A20:A22"/>
    <mergeCell ref="B20:B22"/>
    <mergeCell ref="C20:C22"/>
    <mergeCell ref="D20:D22"/>
    <mergeCell ref="E20:E22"/>
    <mergeCell ref="F20:F22"/>
    <mergeCell ref="K18:K19"/>
    <mergeCell ref="L18:L19"/>
    <mergeCell ref="M18:M19"/>
    <mergeCell ref="N18:N19"/>
    <mergeCell ref="AB18:AB19"/>
    <mergeCell ref="T18:T19"/>
    <mergeCell ref="U18:U19"/>
    <mergeCell ref="V18:V19"/>
    <mergeCell ref="X18:X19"/>
    <mergeCell ref="V14:V15"/>
    <mergeCell ref="AB14:AB15"/>
    <mergeCell ref="A18:A19"/>
    <mergeCell ref="B18:B19"/>
    <mergeCell ref="C18:C19"/>
    <mergeCell ref="D18:D19"/>
    <mergeCell ref="E18:E19"/>
    <mergeCell ref="F18:F19"/>
    <mergeCell ref="G18:G19"/>
    <mergeCell ref="H18:H19"/>
    <mergeCell ref="K14:K15"/>
    <mergeCell ref="T14:T15"/>
    <mergeCell ref="U14:U15"/>
    <mergeCell ref="N14:N15"/>
    <mergeCell ref="M14:M15"/>
    <mergeCell ref="L14:L15"/>
    <mergeCell ref="A14:A15"/>
    <mergeCell ref="B14:B15"/>
    <mergeCell ref="C14:C15"/>
    <mergeCell ref="D14:D15"/>
    <mergeCell ref="E14:E15"/>
    <mergeCell ref="F14:F15"/>
    <mergeCell ref="G20:G22"/>
    <mergeCell ref="N61:N66"/>
    <mergeCell ref="M82:M84"/>
    <mergeCell ref="N82:N84"/>
    <mergeCell ref="M93:M100"/>
    <mergeCell ref="N93:N100"/>
    <mergeCell ref="M67:M69"/>
    <mergeCell ref="N67:N69"/>
    <mergeCell ref="M70:M74"/>
    <mergeCell ref="N70:N74"/>
    <mergeCell ref="X104:X105"/>
    <mergeCell ref="H62:H64"/>
    <mergeCell ref="I62:I64"/>
    <mergeCell ref="J62:J64"/>
    <mergeCell ref="G14:G15"/>
    <mergeCell ref="H14:H15"/>
    <mergeCell ref="I14:I15"/>
    <mergeCell ref="J14:J15"/>
    <mergeCell ref="I18:I19"/>
    <mergeCell ref="J18:J19"/>
    <mergeCell ref="M61:M66"/>
    <mergeCell ref="L8:N8"/>
    <mergeCell ref="O8:Q8"/>
    <mergeCell ref="A116:AB116"/>
    <mergeCell ref="A104:U105"/>
    <mergeCell ref="O112:Q112"/>
    <mergeCell ref="V104:V105"/>
    <mergeCell ref="T107:AB107"/>
    <mergeCell ref="O107:Q107"/>
    <mergeCell ref="M85:M92"/>
    <mergeCell ref="X20:X24"/>
    <mergeCell ref="X25:X31"/>
    <mergeCell ref="J112:M112"/>
    <mergeCell ref="A7:G7"/>
    <mergeCell ref="I9:K9"/>
    <mergeCell ref="A8:K8"/>
    <mergeCell ref="J107:L107"/>
    <mergeCell ref="L32:L35"/>
    <mergeCell ref="M20:M24"/>
    <mergeCell ref="D9:F9"/>
    <mergeCell ref="W57:W60"/>
    <mergeCell ref="N20:N24"/>
    <mergeCell ref="L20:L24"/>
    <mergeCell ref="L36:L50"/>
    <mergeCell ref="L25:L31"/>
    <mergeCell ref="M25:M31"/>
    <mergeCell ref="N25:N31"/>
    <mergeCell ref="M32:M35"/>
    <mergeCell ref="M36:M50"/>
    <mergeCell ref="N51:N52"/>
    <mergeCell ref="N32:N35"/>
    <mergeCell ref="L57:L60"/>
    <mergeCell ref="L61:L66"/>
    <mergeCell ref="L67:L69"/>
    <mergeCell ref="L70:L74"/>
    <mergeCell ref="L82:L84"/>
    <mergeCell ref="L75:L81"/>
    <mergeCell ref="N36:N50"/>
    <mergeCell ref="M57:M60"/>
    <mergeCell ref="N57:N60"/>
  </mergeCells>
  <conditionalFormatting sqref="S12">
    <cfRule type="colorScale" priority="7" dxfId="0">
      <colorScale>
        <cfvo type="percent" val="0"/>
        <cfvo type="percent" val="50"/>
        <cfvo type="percent" val="100"/>
        <color rgb="FFFF0000"/>
        <color rgb="FFFFFF00"/>
        <color rgb="FF92D050"/>
      </colorScale>
    </cfRule>
    <cfRule type="colorScale" priority="8" dxfId="0">
      <colorScale>
        <cfvo type="percent" val="0"/>
        <cfvo type="percent" val="50"/>
        <cfvo type="percent" val="100"/>
        <color rgb="FFFF0000"/>
        <color rgb="FFFFFF00"/>
        <color rgb="FF92D050"/>
      </colorScale>
    </cfRule>
    <cfRule type="colorScale" priority="9" dxfId="0">
      <colorScale>
        <cfvo type="percent" val="0"/>
        <cfvo type="percent" val="50"/>
        <cfvo type="percent" val="100"/>
        <color rgb="FFF8696B"/>
        <color rgb="FFFFEB84"/>
        <color rgb="FF63BE7B"/>
      </colorScale>
    </cfRule>
  </conditionalFormatting>
  <conditionalFormatting sqref="X12">
    <cfRule type="colorScale" priority="10" dxfId="0">
      <colorScale>
        <cfvo type="percent" val="0"/>
        <cfvo type="percent" val="50"/>
        <cfvo type="percent" val="100"/>
        <color rgb="FFFF0000"/>
        <color rgb="FFFFFF00"/>
        <color rgb="FF92D050"/>
      </colorScale>
    </cfRule>
  </conditionalFormatting>
  <conditionalFormatting sqref="S13:S103">
    <cfRule type="colorScale" priority="4" dxfId="0">
      <colorScale>
        <cfvo type="percent" val="0"/>
        <cfvo type="percent" val="50"/>
        <cfvo type="percent" val="100"/>
        <color rgb="FFFF0000"/>
        <color rgb="FFFFFF00"/>
        <color rgb="FF92D050"/>
      </colorScale>
    </cfRule>
    <cfRule type="colorScale" priority="5" dxfId="0">
      <colorScale>
        <cfvo type="percent" val="0"/>
        <cfvo type="percent" val="50"/>
        <cfvo type="percent" val="100"/>
        <color rgb="FFFF0000"/>
        <color rgb="FFFFFF00"/>
        <color rgb="FF92D050"/>
      </colorScale>
    </cfRule>
    <cfRule type="colorScale" priority="6" dxfId="0">
      <colorScale>
        <cfvo type="percent" val="0"/>
        <cfvo type="percent" val="50"/>
        <cfvo type="percent" val="100"/>
        <color rgb="FFF8696B"/>
        <color rgb="FFFFEB84"/>
        <color rgb="FF63BE7B"/>
      </colorScale>
    </cfRule>
  </conditionalFormatting>
  <conditionalFormatting sqref="X13:X14 X16:X18 X20 X25 X32 X36 X51 X53 X57 X61 X67 X70 X75 X82 X85 X93 X101 X103:X104">
    <cfRule type="colorScale" priority="3" dxfId="0">
      <colorScale>
        <cfvo type="percent" val="0"/>
        <cfvo type="percent" val="50"/>
        <cfvo type="percent" val="100"/>
        <color rgb="FFFF0000"/>
        <color rgb="FFFFFF00"/>
        <color rgb="FF92D050"/>
      </colorScale>
    </cfRule>
  </conditionalFormatting>
  <conditionalFormatting sqref="S12:S103">
    <cfRule type="colorScale" priority="2" dxfId="0">
      <colorScale>
        <cfvo type="percent" val="0"/>
        <cfvo type="percent" val="50"/>
        <cfvo type="percent" val="100"/>
        <color rgb="FFFF0000"/>
        <color rgb="FFFFFF00"/>
        <color rgb="FF92D050"/>
      </colorScale>
    </cfRule>
  </conditionalFormatting>
  <conditionalFormatting sqref="X12:X105">
    <cfRule type="colorScale" priority="1" dxfId="0">
      <colorScale>
        <cfvo type="percent" val="0"/>
        <cfvo type="percent" val="50"/>
        <cfvo type="percent" val="100"/>
        <color rgb="FFFF0000"/>
        <color rgb="FFFFFF00"/>
        <color rgb="FF92D050"/>
      </colorScale>
    </cfRule>
  </conditionalFormatting>
  <printOptions horizontalCentered="1"/>
  <pageMargins left="0.1968503937007874" right="0.1968503937007874" top="0.3937007874015748" bottom="0.3937007874015748" header="0.2755905511811024" footer="0.31496062992125984"/>
  <pageSetup fitToHeight="20" horizontalDpi="600" verticalDpi="600" orientation="landscape" paperSize="5" scale="2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2021-01-30T15:52:21Z</cp:lastPrinted>
  <dcterms:created xsi:type="dcterms:W3CDTF">2012-06-01T17:13:38Z</dcterms:created>
  <dcterms:modified xsi:type="dcterms:W3CDTF">2021-02-14T20:10:30Z</dcterms:modified>
  <cp:category/>
  <cp:version/>
  <cp:contentType/>
  <cp:contentStatus/>
</cp:coreProperties>
</file>