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osorio\Desktop\"/>
    </mc:Choice>
  </mc:AlternateContent>
  <bookViews>
    <workbookView xWindow="0" yWindow="0" windowWidth="24000" windowHeight="9630"/>
  </bookViews>
  <sheets>
    <sheet name="PLAN MEJORAM RES 5872 07" sheetId="1" r:id="rId1"/>
    <sheet name="SEGUIMIENTO PL MEJ RES 5872 07" sheetId="2" r:id="rId2"/>
    <sheet name="Hoja1" sheetId="3" r:id="rId3"/>
  </sheets>
  <definedNames>
    <definedName name="_xlnm.Print_Area" localSheetId="2">Hoja1!$B$2:$N$11</definedName>
    <definedName name="_xlnm.Print_Area" localSheetId="0">'PLAN MEJORAM RES 5872 07'!$1:$31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7" i="1" l="1"/>
  <c r="M26" i="1"/>
  <c r="M25" i="1"/>
  <c r="M24" i="1"/>
  <c r="M23" i="1"/>
  <c r="M22" i="1"/>
  <c r="M21" i="1"/>
  <c r="M20" i="1"/>
  <c r="M19" i="1"/>
  <c r="M18" i="1"/>
  <c r="M17" i="1"/>
  <c r="M16" i="1"/>
  <c r="M15" i="1"/>
  <c r="M13" i="1"/>
  <c r="O13" i="2" l="1"/>
  <c r="P13" i="2" s="1"/>
  <c r="R13" i="2"/>
  <c r="O14" i="2"/>
  <c r="P14" i="2" s="1"/>
  <c r="Q14" i="2" s="1"/>
  <c r="R14" i="2"/>
  <c r="O15" i="2"/>
  <c r="P15" i="2" s="1"/>
  <c r="Q15" i="2" s="1"/>
  <c r="R15" i="2"/>
  <c r="O16" i="2"/>
  <c r="P16" i="2" s="1"/>
  <c r="Q16" i="2" s="1"/>
  <c r="R16" i="2"/>
  <c r="U23" i="2"/>
  <c r="R17" i="2" l="1"/>
  <c r="U22" i="2" s="1"/>
  <c r="Q13" i="2"/>
  <c r="Q17" i="2" s="1"/>
  <c r="U24" i="2" s="1"/>
  <c r="P17" i="2"/>
  <c r="U25" i="2" s="1"/>
</calcChain>
</file>

<file path=xl/comments1.xml><?xml version="1.0" encoding="utf-8"?>
<comments xmlns="http://schemas.openxmlformats.org/spreadsheetml/2006/main">
  <authors>
    <author>Un usuario de Microsoft Office satisfecho</author>
  </authors>
  <commentList>
    <comment ref="A9" authorId="0" shapeId="0">
      <text>
        <r>
          <rPr>
            <sz val="9"/>
            <color indexed="81"/>
            <rFont val="Tahoma"/>
            <family val="2"/>
          </rPr>
          <t xml:space="preserve">Consignar la fecha (dia-mes-año) de subscripción del pan en la celda demarcada
 </t>
        </r>
      </text>
    </comment>
    <comment ref="A12"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text>
        <r>
          <rPr>
            <sz val="9"/>
            <color indexed="81"/>
            <rFont val="Tahoma"/>
            <family val="2"/>
          </rPr>
          <t xml:space="preserve">Es la accón o decisión que adopta la entidad para subsanar o corregir la situación plasmada en el hallazgo
</t>
        </r>
      </text>
    </comment>
    <comment ref="G12" authorId="0" shapeId="0">
      <text>
        <r>
          <rPr>
            <sz val="9"/>
            <color indexed="81"/>
            <rFont val="Tahoma"/>
            <family val="2"/>
          </rPr>
          <t xml:space="preserve">Refleja el propósito que tiene el cumplir con la acción emprendida para corregir las situaciones que se deriven de los hallazgos 
</t>
        </r>
      </text>
    </comment>
    <comment ref="H12" authorId="0" shapeId="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text>
        <r>
          <rPr>
            <sz val="9"/>
            <color indexed="81"/>
            <rFont val="Tahoma"/>
            <family val="2"/>
          </rPr>
          <t xml:space="preserve">Expresa la metrica de los pasos o metas que contiene cada acción con el fin de poder medir el grado de avance  
</t>
        </r>
      </text>
    </comment>
    <comment ref="K12" authorId="0" shapeId="0">
      <text>
        <r>
          <rPr>
            <sz val="9"/>
            <color indexed="81"/>
            <rFont val="Tahoma"/>
            <family val="2"/>
          </rPr>
          <t xml:space="preserve">Se consigna la fecha programada para la iniciación de cada paso o meta 
</t>
        </r>
      </text>
    </comment>
    <comment ref="L12" authorId="0" shapeId="0">
      <text>
        <r>
          <rPr>
            <sz val="9"/>
            <color indexed="81"/>
            <rFont val="Tahoma"/>
            <family val="2"/>
          </rPr>
          <t xml:space="preserve">Eestablece el plazo o  y finalización de cada una de las metas 
</t>
        </r>
      </text>
    </comment>
    <comment ref="M12" authorId="0" shapeId="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Un usuario de Microsoft Office satisfecho</author>
  </authors>
  <commentList>
    <comment ref="A8" authorId="0" shapeId="0">
      <text>
        <r>
          <rPr>
            <sz val="9"/>
            <color indexed="81"/>
            <rFont val="Tahoma"/>
            <family val="2"/>
          </rPr>
          <t xml:space="preserve">Consignar la fecha (dia-mes-año) de subscripción del plan en la celda demarcada
 </t>
        </r>
      </text>
    </comment>
    <comment ref="A9" authorId="0" shapeId="0">
      <text>
        <r>
          <rPr>
            <sz val="9"/>
            <color indexed="81"/>
            <rFont val="Tahoma"/>
            <family val="2"/>
          </rPr>
          <t xml:space="preserve">Consignar la fecha (dia-mes-año) de en que se presenta el avance del plan en la celda demarcada
 </t>
        </r>
      </text>
    </comment>
    <comment ref="A11"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1"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11" authorId="0" shapeId="0">
      <text>
        <r>
          <rPr>
            <sz val="9"/>
            <color indexed="81"/>
            <rFont val="Tahoma"/>
            <family val="2"/>
          </rPr>
          <t xml:space="preserve">Es la accón o decisión que adopta la entidad para subsanar o corregir la situación plasmada en el hallazgo
</t>
        </r>
      </text>
    </comment>
    <comment ref="G11" authorId="0" shapeId="0">
      <text>
        <r>
          <rPr>
            <sz val="9"/>
            <color indexed="81"/>
            <rFont val="Tahoma"/>
            <family val="2"/>
          </rPr>
          <t xml:space="preserve">Refleja el propósito que tiene el cumplir con la acción emprendida para corregir las situaciones que se deriven de los hallazgos 
</t>
        </r>
      </text>
    </comment>
    <comment ref="H11" authorId="0" shapeId="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text>
        <r>
          <rPr>
            <sz val="9"/>
            <color indexed="81"/>
            <rFont val="Tahoma"/>
            <family val="2"/>
          </rPr>
          <t xml:space="preserve">Expresa la metrica de los pasos o metas que contiene cada acción con el fin de poder medir el grado de avance  
</t>
        </r>
      </text>
    </comment>
    <comment ref="K11" authorId="0" shapeId="0">
      <text>
        <r>
          <rPr>
            <sz val="9"/>
            <color indexed="81"/>
            <rFont val="Tahoma"/>
            <family val="2"/>
          </rPr>
          <t xml:space="preserve">Se consigna la fecha programada para la iniciación de cada paso o meta 
</t>
        </r>
      </text>
    </comment>
    <comment ref="L11" authorId="0" shapeId="0">
      <text>
        <r>
          <rPr>
            <sz val="9"/>
            <color indexed="81"/>
            <rFont val="Tahoma"/>
            <family val="2"/>
          </rPr>
          <t xml:space="preserve">Eestablece el plazo o  y finalización de cada una de las metas 
</t>
        </r>
      </text>
    </comment>
    <comment ref="M11" authorId="0" shapeId="0">
      <text>
        <r>
          <rPr>
            <sz val="9"/>
            <color indexed="81"/>
            <rFont val="Tahoma"/>
            <family val="2"/>
          </rPr>
          <t xml:space="preserve">La hoja calcula automáticamente el pazo de duración de las metas  
</t>
        </r>
      </text>
    </comment>
    <comment ref="N11" authorId="0" shapeId="0">
      <text>
        <r>
          <rPr>
            <sz val="9"/>
            <color indexed="81"/>
            <rFont val="Tahoma"/>
            <family val="2"/>
          </rPr>
          <t xml:space="preserve">Se consigna el numero de unidades ejecutadas por cada una de las metas 
</t>
        </r>
      </text>
    </comment>
    <comment ref="O11" authorId="0" shapeId="0">
      <text>
        <r>
          <rPr>
            <sz val="9"/>
            <color indexed="81"/>
            <rFont val="Tahoma"/>
            <family val="2"/>
          </rPr>
          <t xml:space="preserve">Calcula el avance porcentual de la meta  dividiendo la ejecución informada en la columna Ksobre la columna G
</t>
        </r>
      </text>
    </comment>
    <comment ref="A12"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text>
        <r>
          <rPr>
            <sz val="9"/>
            <color indexed="81"/>
            <rFont val="Tahoma"/>
            <family val="2"/>
          </rPr>
          <t xml:space="preserve">Es la accón o decisión que adopta la entidad para subsanar o corregir la situación plasmada en el hallazgo
</t>
        </r>
      </text>
    </comment>
    <comment ref="G12" authorId="0" shapeId="0">
      <text>
        <r>
          <rPr>
            <sz val="9"/>
            <color indexed="81"/>
            <rFont val="Tahoma"/>
            <family val="2"/>
          </rPr>
          <t xml:space="preserve">Refleja el propósito que tiene el cumplir con la acción emprendida para corregir las situaciones que se deriven de los hallazgos 
</t>
        </r>
      </text>
    </comment>
    <comment ref="H12" authorId="0" shapeId="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text>
        <r>
          <rPr>
            <sz val="9"/>
            <color indexed="81"/>
            <rFont val="Tahoma"/>
            <family val="2"/>
          </rPr>
          <t xml:space="preserve">Expresa la metrica de los pasos o metas que contiene cada acción con el fin de poder medir el grado de avance  
</t>
        </r>
      </text>
    </comment>
    <comment ref="K12" authorId="0" shapeId="0">
      <text>
        <r>
          <rPr>
            <sz val="9"/>
            <color indexed="81"/>
            <rFont val="Tahoma"/>
            <family val="2"/>
          </rPr>
          <t xml:space="preserve">Se consigna la fecha programada para la iniciación de cada paso o meta 
</t>
        </r>
      </text>
    </comment>
    <comment ref="L12" authorId="0" shapeId="0">
      <text>
        <r>
          <rPr>
            <sz val="9"/>
            <color indexed="81"/>
            <rFont val="Tahoma"/>
            <family val="2"/>
          </rPr>
          <t xml:space="preserve">Eestablece el plazo o  y finalización de cada una de las metas 
</t>
        </r>
      </text>
    </comment>
    <comment ref="M12" authorId="0" shapeId="0">
      <text>
        <r>
          <rPr>
            <sz val="9"/>
            <color indexed="81"/>
            <rFont val="Tahoma"/>
            <family val="2"/>
          </rPr>
          <t xml:space="preserve">La hoja calcula automáticamente el pazo de duración de las metas  
</t>
        </r>
      </text>
    </comment>
    <comment ref="N12" authorId="0" shapeId="0">
      <text>
        <r>
          <rPr>
            <sz val="9"/>
            <color indexed="81"/>
            <rFont val="Tahoma"/>
            <family val="2"/>
          </rPr>
          <t xml:space="preserve">Se consigna el numero de unidades ejecutadas por cada una de las metas 
</t>
        </r>
      </text>
    </comment>
    <comment ref="O12" authorId="0" shapeId="0">
      <text>
        <r>
          <rPr>
            <sz val="9"/>
            <color indexed="81"/>
            <rFont val="Tahoma"/>
            <family val="2"/>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authors>
    <author>Un usuario de Microsoft Office satisfecho</author>
  </authors>
  <commentList>
    <comment ref="B9"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9" authorId="0" shapeId="0">
      <text>
        <r>
          <rPr>
            <sz val="9"/>
            <color indexed="81"/>
            <rFont val="Tahoma"/>
            <family val="2"/>
          </rPr>
          <t xml:space="preserve">Es la accón o decisión que adopta la entidad para subsanar o corregir la situación plasmada en el hallazgo
</t>
        </r>
      </text>
    </comment>
    <comment ref="G9" authorId="0" shapeId="0">
      <text>
        <r>
          <rPr>
            <sz val="9"/>
            <color indexed="81"/>
            <rFont val="Tahoma"/>
            <family val="2"/>
          </rPr>
          <t xml:space="preserve">Refleja el propósito que tiene el cumplir con la acción emprendida para corregir las situaciones que se deriven de los hallazgos 
</t>
        </r>
      </text>
    </comment>
    <comment ref="H9" authorId="0" shapeId="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9" authorId="0" shapeId="0">
      <text>
        <r>
          <rPr>
            <sz val="9"/>
            <color indexed="81"/>
            <rFont val="Tahoma"/>
            <family val="2"/>
          </rPr>
          <t xml:space="preserve">Expresa la metrica de los pasos o metas que contiene cada acción con el fin de poder medir el grado de avance  
</t>
        </r>
      </text>
    </comment>
    <comment ref="K9" authorId="0" shapeId="0">
      <text>
        <r>
          <rPr>
            <sz val="9"/>
            <color indexed="81"/>
            <rFont val="Tahoma"/>
            <family val="2"/>
          </rPr>
          <t xml:space="preserve">Se consigna la fecha programada para la iniciación de cada paso o meta 
</t>
        </r>
      </text>
    </comment>
    <comment ref="L9" authorId="0" shapeId="0">
      <text>
        <r>
          <rPr>
            <sz val="9"/>
            <color indexed="81"/>
            <rFont val="Tahoma"/>
            <family val="2"/>
          </rPr>
          <t xml:space="preserve">Eestablece el plazo o  y finalización de cada una de las metas 
</t>
        </r>
      </text>
    </comment>
    <comment ref="M9" authorId="0" shapeId="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sharedStrings.xml><?xml version="1.0" encoding="utf-8"?>
<sst xmlns="http://schemas.openxmlformats.org/spreadsheetml/2006/main" count="228" uniqueCount="169">
  <si>
    <t>FORMATO No 1</t>
  </si>
  <si>
    <t xml:space="preserve"> INFORMACIÓN SOBRE LOS PLANES DE MEJORAMIENTO </t>
  </si>
  <si>
    <t xml:space="preserve">Informe presentado a la Contraloría Municipal de Armenia </t>
  </si>
  <si>
    <t xml:space="preserve">Entidad: </t>
  </si>
  <si>
    <t>Municpio de Armenia</t>
  </si>
  <si>
    <t xml:space="preserve">Representante Legal:  </t>
  </si>
  <si>
    <t>NIT:</t>
  </si>
  <si>
    <t>890.000-464-3</t>
  </si>
  <si>
    <t>Periodo fiscal que cubre:</t>
  </si>
  <si>
    <t>Modalidad de Auditoria:</t>
  </si>
  <si>
    <t>Fecha de Suscripción:</t>
  </si>
  <si>
    <t xml:space="preserve"> </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</si>
  <si>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</si>
  <si>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</si>
  <si>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</si>
  <si>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</si>
  <si>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</si>
  <si>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</si>
  <si>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</si>
  <si>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</si>
  <si>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</si>
  <si>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</si>
  <si>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</si>
  <si>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</si>
  <si>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</si>
  <si>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 xml:space="preserve">JULIAN  ORTEGA  SANCHEZ </t>
  </si>
  <si>
    <t>Director Departamento Admnistrativo de Bienes y Suministros</t>
  </si>
  <si>
    <t>FORMATO No 2</t>
  </si>
  <si>
    <t xml:space="preserve">Informe presentado a la Contraloría General de la República </t>
  </si>
  <si>
    <t>NIT</t>
  </si>
  <si>
    <t>Período Fiscal que Cubre</t>
  </si>
  <si>
    <t xml:space="preserve">Fecha de subscripción </t>
  </si>
  <si>
    <t xml:space="preserve">Fecha de Evaluación </t>
  </si>
  <si>
    <r>
      <t>Descripción hallazgo (</t>
    </r>
    <r>
      <rPr>
        <sz val="8"/>
        <rFont val="Arial"/>
        <family val="2"/>
      </rPr>
      <t>No mas de 50 palabras</t>
    </r>
    <r>
      <rPr>
        <b/>
        <sz val="10"/>
        <rFont val="Arial"/>
        <family val="2"/>
      </rPr>
      <t xml:space="preserve">) </t>
    </r>
  </si>
  <si>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</si>
  <si>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</si>
  <si>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</si>
  <si>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</si>
  <si>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</si>
  <si>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</si>
  <si>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</si>
  <si>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</si>
  <si>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</si>
  <si>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</si>
  <si>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</si>
  <si>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</si>
  <si>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</si>
  <si>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</si>
  <si>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</si>
  <si>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</si>
  <si>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</si>
  <si>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Convenciones: </t>
  </si>
  <si>
    <t xml:space="preserve">Evaluación del plan de mejoramiento </t>
  </si>
  <si>
    <t xml:space="preserve">Puntajes base de evaluación </t>
  </si>
  <si>
    <t xml:space="preserve">Columnas de calculo automático </t>
  </si>
  <si>
    <t>Puntaje base evaluación de cumplimiento</t>
  </si>
  <si>
    <t xml:space="preserve">PBEC = </t>
  </si>
  <si>
    <t xml:space="preserve">Informacion suministrada en el informe de la CGR </t>
  </si>
  <si>
    <t xml:space="preserve">Puntaje base evaluación de avance </t>
  </si>
  <si>
    <t xml:space="preserve">PBEA = </t>
  </si>
  <si>
    <t xml:space="preserve">Celda con formato fecha: Día Mes Año </t>
  </si>
  <si>
    <t xml:space="preserve">Cumplimiento del plan </t>
  </si>
  <si>
    <t>CPM = POMMVi/PBEC</t>
  </si>
  <si>
    <t>Fila de Totales</t>
  </si>
  <si>
    <t xml:space="preserve">Avance del plan de mejoramiento </t>
  </si>
  <si>
    <t>AP= POMi/PBEA</t>
  </si>
  <si>
    <t>28 de Mayo de  2018</t>
  </si>
  <si>
    <t>Realizar acciones de cobro eficaces y efectivas por los siniestros presentados</t>
  </si>
  <si>
    <t xml:space="preserve">Deficiencia en la custodia de los bienes dados en comodato y deficiencia  en los tarmites para el cobro ante la compañía aseguradora  </t>
  </si>
  <si>
    <t xml:space="preserve">Disponer  del Instructivo   debidamente aprobado y socializado; que  normalice el proceso de Gestion de cobro ante las Compañias Aseguradoras por  siniestros y hurtos de elementos de la Administracion Municipal </t>
  </si>
  <si>
    <t xml:space="preserve"> Instructivo Definitivo debidamente Normalizado y Socializado </t>
  </si>
  <si>
    <t xml:space="preserve">Enviar  Circular a las diferentes Dependencias de la Administracion Municipal  que tengan elementos en Comodato, donde se  solicite  designar  un responsable para suministrar al Departamento de Bienes y Suministros la informacion y soportes  requeridos en el Instructivo; quien realizara igualmente seguimiento  </t>
  </si>
  <si>
    <t xml:space="preserve">Circular </t>
  </si>
  <si>
    <t xml:space="preserve">Aprobar y socializar   Instructivo que contiene  el Proceso de Gestion de cobro ante Compañias aseguradoras, por siniestros y hurto de elementos.
</t>
  </si>
  <si>
    <t xml:space="preserve">Perdida de elementos entregados  en Comodato de algunas Comunas  </t>
  </si>
  <si>
    <t xml:space="preserve">Sanciones Disciplinarias y Fiscales  </t>
  </si>
  <si>
    <t>Dar aplicabilidad con lo establecido en el  Instructivo de Tramite para  Reclamaciones ante Compañias Aseguradoras.</t>
  </si>
  <si>
    <t xml:space="preserve">Auditoria Componente Financiero </t>
  </si>
  <si>
    <t xml:space="preserve">Departamento Administrativo de Bienes y Suministros </t>
  </si>
  <si>
    <r>
      <t>Descripción hallazgo (</t>
    </r>
    <r>
      <rPr>
        <sz val="7"/>
        <rFont val="Arial"/>
        <family val="2"/>
      </rPr>
      <t>No mas de 50 palabras</t>
    </r>
    <r>
      <rPr>
        <b/>
        <sz val="7"/>
        <rFont val="Arial"/>
        <family val="2"/>
      </rPr>
      <t xml:space="preserve">) </t>
    </r>
  </si>
  <si>
    <t xml:space="preserve">Entidad </t>
  </si>
  <si>
    <t>Vige.</t>
  </si>
  <si>
    <t xml:space="preserve">Modalidad </t>
  </si>
  <si>
    <t>Fech Sus.</t>
  </si>
  <si>
    <t xml:space="preserve">Departamento Administrativo de Bienes y Suministros - Almacenista y  Contador asignado </t>
  </si>
  <si>
    <t xml:space="preserve">Correo electronico </t>
  </si>
  <si>
    <t>Oscar Castellanos Tabares</t>
  </si>
  <si>
    <t>Junio 04 de 2019</t>
  </si>
  <si>
    <t>Regular Componente Financiero</t>
  </si>
  <si>
    <t>Presentar la informacion contable de la entidad publica acorde a todos los principios de contablidad emanados de la contaduria general de la nacion</t>
  </si>
  <si>
    <t>Mejorar los procesos de dispersión de fondos que se realiza por medio del procedimiento denominado cuadre diario de caja</t>
  </si>
  <si>
    <t>Entregar información en forma veraz en lo relacionado con el cuadre diario de caja</t>
  </si>
  <si>
    <t>Dispersión de recursos recibidos en la caja del Banco de Occidente SAE Municipio de Armenia, al 100%</t>
  </si>
  <si>
    <t>Unificacion de todas las cifras contables de la entidad publica bajo la misma empresa en el software contable Finanzas Plus</t>
  </si>
  <si>
    <t>Debilidades de Control Interno Contable Resolución 193 de 2016, especialmente los ASPECTOS CONCEPTUALES RELACIONADOS CON EL PROCESO CONTABLE., inadecuada  gestión de los riesgos en el proceso contable.</t>
  </si>
  <si>
    <t xml:space="preserve">Porque el Municipio de Armenia presenta limitaciones y deficiencias generales de tipo operativo o administrativo que tienen impacto en el desarrollo normal del proceso contable en especial en materia de Conciliaciones Bancarias, </t>
  </si>
  <si>
    <t>Porque la Entidad no corrió depreciación ni deterioro a su propiedad, planta y equipo durante la vigencia fiscal 2018 y por ende no reconoció el gasto por depreciación acumulada del período contable; subestimando los gastos y generando superávit inexacto.</t>
  </si>
  <si>
    <t>No razonabilidad en las cifras de los Estados Financieros bajo el nuevo marco normativo a diciembre 31 de 2018</t>
  </si>
  <si>
    <t>Porque la entidad contabiliza las operaciones correspondientes al Sistema General de Regalías en Excel denominándola Empresa 02; desatendiendo lo dispuesto en el Marco Normativo para Entidades del Gobierno Resolución 533 de 2015 que establece y determina como de obligatorio cumplimiento el principio de causación o devengo.</t>
  </si>
  <si>
    <t>Registro inexacto de la realidad de los hechos económicos</t>
  </si>
  <si>
    <t>Acta de Entrega  del Informe</t>
  </si>
  <si>
    <t>Verificar los saldos de la Cuenta  1605  conforme a la ultima depreciacion y deterioro de la vigencia 2018.  Esto teniendo en cuenta la  Resolución 533  de 2015 y el Manual de Politicas Contables del Municipio.</t>
  </si>
  <si>
    <t xml:space="preserve">Cuentas de ahorro y corrientes conciliadas con sus respectivos soporte </t>
  </si>
  <si>
    <t>Incluir el movimiento contable (sistema General de Regalías) dentro de la Empresa 01 (Municipio de Armenia)</t>
  </si>
  <si>
    <t xml:space="preserve">    Informes  trimestrales  que reflejen dichos ajustes</t>
  </si>
  <si>
    <t>Elaborar el procedimiento para el registro de ajustes contables en el software Finanzas Plus</t>
  </si>
  <si>
    <t>Un procedimiento para registro de ajustes en el sistema Finanzas Plus</t>
  </si>
  <si>
    <t>Reflejar la realidad financiera del municipio de Armenia, en una sola empesa EMPRESA 01, de finanzas Plus</t>
  </si>
  <si>
    <t>Registros contables del Sistema General de Regalias  dentro de la Empresa 01  para dar cumplimiento ala Resolución 533 de 2015 .</t>
  </si>
  <si>
    <t>Número de registros contables  del Sistema General de Regalias  incluidos en la empresa 01 , evidenciado  a través de los informes contables  trimestrales</t>
  </si>
  <si>
    <t xml:space="preserve">Procedimiento elaborado que permita realizar la verificación del saldo de la deuda interna por creditos con el sector financiero  en el software Finanzas Plus; evidenciado en informes de manera  trimestral. </t>
  </si>
  <si>
    <t>Establecer que la cuenta 3510100 refleje los criterios de presentación de las politicas contables del Municipio de Armenia.</t>
  </si>
  <si>
    <t>Depurar la información de la caja para que muestre la realidad contable del municipio</t>
  </si>
  <si>
    <t>Un informe de los ajustes realizados a la cuenta 110501100</t>
  </si>
  <si>
    <t>Departamento Admnistrativo de Hacienda                                 ( Area de Tesoreria )</t>
  </si>
  <si>
    <t>Departamento Administrativo de Hacienda                            (Area de Contabilidad )</t>
  </si>
  <si>
    <t xml:space="preserve">Departamento Administrativo de Hacienda                            (Area de Contabilidad ) </t>
  </si>
  <si>
    <t xml:space="preserve">El Municipio  no tomó las previsiones necesarias e impartidas en el instructivo 002 de 2015 , para asegurar que los saldos iniciales usados por el Contratista para la Re Expresión de saldos a Enero 1 de 2018 representara información financiera fidedigna y ajustada al Marco Normativo. </t>
  </si>
  <si>
    <t>Presentar la informacion contable de la entidad publica acorde a todos los principios de contablidad emanados de la Contaduria General de la Nacion</t>
  </si>
  <si>
    <t>Saldos de Activos, Pasivos y Patrimonio debidamente ajustados en los estados financieros del Municipio de Armenia</t>
  </si>
  <si>
    <t>El Municipio de Armenia  indujo error significativo al no reconocer  depreciación  ni deterioro por su propiedad ,planta y equipo durante la vigencia 2018 y desatendió las normas de reconocimiento , medición, revelación y presentación de los hechos  económicos</t>
  </si>
  <si>
    <t xml:space="preserve">Establecer la equivalencia con respecto a la Resolución  533 de 2015 y el Manual de Politicas Contables , para determinar que la informacion entregada en cada cierre conable, corresponda a la realidad soportada en el SRF . </t>
  </si>
  <si>
    <t>Cruce de informacion entre base de datos depurada y migrada establecida por el Departamento de  Bienes y Suministros, contra  la informacion actual del Sistema de Recursos Fisicos SRF</t>
  </si>
  <si>
    <t xml:space="preserve">Base de datos nueva detallada, </t>
  </si>
  <si>
    <t>Realizar la depreciacion y deteruioro de los bienes de propiedad, planta y equipo  en cada vigencia del Municipio de Armenia, de la cuenta 1605 en forma individual , como lo establece la Resolución 533 de 2015 y Manual de Politicas contables</t>
  </si>
  <si>
    <t xml:space="preserve">Listado de Bienes con la  depreciación y deterioro debidamente calculados. </t>
  </si>
  <si>
    <t xml:space="preserve">Entrega de informe de bienes con la respectiva depreciación y deteriioro, a la Direccion del DABS para su revision y aprobacion </t>
  </si>
  <si>
    <t xml:space="preserve">Relizar entrega en medio digital del listado de bienes con la respectiva  depreciación y de deterioro en cada anualidad al responsable  del manejo del  SRF, para su respectiva migración. </t>
  </si>
  <si>
    <t>Departamento Administrativo de Bienes y Suministros - Almacenista y  Contador asignado y responsable del manejo del SRF</t>
  </si>
  <si>
    <t>Número de cuadres diarios de caja que presenta ingresos, evidenciado mediante acta de revisión de manera trimestral</t>
  </si>
  <si>
    <t>Conciliar el 50% de las cuentas de ahorro y corriente del Municpio de Armenia.</t>
  </si>
  <si>
    <t xml:space="preserve">Número de cuentas conciliadas, evidenciado mediante informes trimestrales con los respectivos soportes </t>
  </si>
  <si>
    <t xml:space="preserve">Presentar la informacion contable de la entidad publica acorde a todos los principios de contablidad emanados de la Contaduria General de la Nacion. </t>
  </si>
  <si>
    <t>Incluir el movimiento contable (Cuenta contable 1902) dentro de la Empresa 01 (Municipio de Armenia)</t>
  </si>
  <si>
    <t>Numero de registros contables  de la cuenta 1902 incluidos en la empresa 01 , evidenciado  a través de los informes contables  trimestrales</t>
  </si>
  <si>
    <t>Incluir el movimiento contable (cuenta 2490, cuentas por pagar) dentro de la Empresa 01 (Municipio de Armenia)</t>
  </si>
  <si>
    <t>Numero de registros de la cuanta 2490 cuentas por pagar, incluidos en la empresa 01 , evidenciado  a través de los informes contables  trimestrales</t>
  </si>
  <si>
    <t xml:space="preserve">Contar con la información de las cuentas de ahorro y corrientes de manera  veraz, oportuna y debidamente conciliadas. </t>
  </si>
  <si>
    <t>Realizar el ajuste de los saldos en el Sistema Finanzas  Plus  de la cuenta 11051100</t>
  </si>
  <si>
    <t>Incumplimiento a las disposiciones legales especialmente  las contenidas  en la Resolución No. 533 de 2015 y el instructivo  002 de 2015  de la CGN.          
Convergencia al Nuevo Marco Normativo con datos inexactos que dieron origen a Saldos Iniciales con errores.
 Definición de Políticas Contables con observancia de Información Inexacta.</t>
  </si>
  <si>
    <t xml:space="preserve"> Posibilidad de ocurrencia de eventos, tanto internos como externos, que tienen la capacidad de afectar el proceso contable y que, como consecuencia de ello,Impiden la generación de información financiera con las características fundamentales de relevancia y representación en el Régimen de Contabilidad Pública, así mismo riesgo de índole económica al no presentar aseguramiento frente al efectivo y equivalentes de efectivo.</t>
  </si>
  <si>
    <t>Incumplimiento de disposiciones legales específicamente las relacionadas con el Marco Normativo para Entidades del Gobierno adoptada a través de la Resolución 533 de 2015.
 Información Financiera No Razonables.
 Informes poco útiles e inexactos</t>
  </si>
  <si>
    <t>Inobservancia del Manual de Políticas Contables de la Entidad en lo relativo a Beneficios Posempleados.
Falta de mecanismos de seguimiento y monitoreo, que garanticen la correcta presentación y revelación de los hechos económicos.
Debilidades de control interno contable que no permiten advertir oportunamente el problema.</t>
  </si>
  <si>
    <t>Incumplimiento de disposiciones legales – Marco Normativo para Entidades del Gobierno emitido por la Contaduría General de la Nación
Incumplimiento del Decreto 146 de 2017 Manual de Políticas Contables del Municipio de Armenia.
Información Financiera No Razonable.
Informes o registros poco útiles, poco significativos o inexactos</t>
  </si>
  <si>
    <t> 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 Informes poco útiles e inexactos.</t>
  </si>
  <si>
    <t>No razonabilidad en las cifras de los Estados Financieros bajo el nuevo marco normativo a diciembre 31 de 2018.
Informes poco útiles e inexactos</t>
  </si>
  <si>
    <t>No razonabilidad en las cifras de los Estados Financieros bajo el nuevo marco normativo a diciembre 31 de 2018.
Informes poco útiles e inexactos</t>
  </si>
  <si>
    <r>
      <rPr>
        <b/>
        <sz val="12"/>
        <rFont val="Arial"/>
        <family val="2"/>
      </rPr>
      <t xml:space="preserve"> Hallazgo No. 1: Incertidumbre en los Saldos Iniciales posteriores a la Convergencia al Nuevo Marco Normativo para Entidades del Gobierno Resolución 533 de 2015, así: en el Activo: $ 2.632.712.214– Pasivo $ 109.331 – Patrimonio $ $2.632.821.545 (Administrativo)
</t>
    </r>
    <r>
      <rPr>
        <sz val="12"/>
        <rFont val="Arial"/>
        <family val="2"/>
      </rPr>
      <t xml:space="preserve">
El equipo auditor procedió a revisar los saldos iniciales con cierre revelados en la hoja de trabajo de la Convergencia al Nuevo Marco Normativo, para verificar que los mismos fueran coincidentes con la realidad financiera y los saldos con cierre del Municipio de Armenia a Diciembre 31 de 2017 en el marco de la Contabilidad Precedente; evidenciando diferencias significativas entre los “saldos iniciales con cierre” de la hoja de trabajo de la Convergencia y los saldos finales del balance de prueba del Municipio de Armenia a Diciembre 31 de 2017</t>
    </r>
  </si>
  <si>
    <r>
      <t xml:space="preserve">
</t>
    </r>
    <r>
      <rPr>
        <b/>
        <sz val="12"/>
        <rFont val="Arial"/>
        <family val="2"/>
      </rPr>
      <t xml:space="preserve">Hallazgo No. 2: Incertidumbre en la Medición Posterior de la Propiedad, Planta y Equipo Cuenta Contable 1605 por $17.927.751.511,00 (Administrativo)                  
</t>
    </r>
    <r>
      <rPr>
        <sz val="12"/>
        <rFont val="Arial"/>
        <family val="2"/>
      </rPr>
      <t xml:space="preserve">El Municipio de Armenia no corrió depreciación ni deterioro de su Propiedad, Planta y Equipo durante la Vigencia Fiscal 2018, situación que sobrestima el total de sus activos al igual que la partida patrimonial de Resultado del ejercicio, por no asentar el gasto correspondiente a depreciación del período contable.
</t>
    </r>
  </si>
  <si>
    <r>
      <rPr>
        <b/>
        <sz val="12"/>
        <rFont val="Arial"/>
        <family val="2"/>
      </rPr>
      <t>Hallazgo No. 4: Incertidumbre en la Medición y Presentación de los Depósitos en Instituciones Financieras, Cuentas de Ahorro y Corriente por $4.762.387.825 Código Contable 1110 (Administrativo)</t>
    </r>
    <r>
      <rPr>
        <sz val="12"/>
        <rFont val="Arial"/>
        <family val="2"/>
      </rPr>
      <t>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r>
  </si>
  <si>
    <r>
      <rPr>
        <b/>
        <sz val="12"/>
        <rFont val="Arial"/>
        <family val="2"/>
      </rPr>
      <t>Hallazgo No. 5: Subestimación en la cuenta contable 1110 Depósitos Financieros por valor de $100.552.560.69 – Incumplimiento de los Principios de Uniformidad y Devengo (Administrativo)</t>
    </r>
    <r>
      <rPr>
        <sz val="12"/>
        <rFont val="Arial"/>
        <family val="2"/>
      </rPr>
      <t>Al realizar trazabilidad entre las partidas mayores de la cuenta 1110 Depósitos en Instituciones Financieras y esta misma partida de los Estados Financieros formalizados suministrados a la Contraloría en Rendición de Cuenta, se evidenció diferencia que subestimaba esta cuenta del activo por valor de $100.552.560.69; el equipo auditor estableció que dicha subestimación correspondía al Sistema General de Regalías denominada Empresa 02 y que es contabilizada por separado en un libro de Excel; esta conducta infringió el principio cualitativo de causación o devengo y el de uniformidad.</t>
    </r>
  </si>
  <si>
    <r>
      <rPr>
        <b/>
        <sz val="12"/>
        <rFont val="Arial"/>
        <family val="2"/>
      </rPr>
      <t xml:space="preserve">Hallazgo No. 6: Subestimación en la cuenta contable 2.3.14 Financiamiento Interno de Largo Plazo - por valor de -$10.017.033.206,78 (Administrativo)
</t>
    </r>
    <r>
      <rPr>
        <sz val="12"/>
        <rFont val="Arial"/>
        <family val="2"/>
      </rPr>
      <t>El Municipio de Armenia realizó ajustes por convergencia y reclasificaciones , al realizar la verificación del saldo de la deuda interna por creditos con el sector financiero , se evidenció que al 31 de diciembre de 2017, este saldo reexpresado a través  de dichos ajustes para llegar a los saldos, bajo el nuevo marco normatico, no coinciden ni son coherentes con los que reflejan  en el estado de la situación Financiera</t>
    </r>
  </si>
  <si>
    <r>
      <t>Elaborar el procedimiento para el registro de ajustes contables en el software Finanzas Plus</t>
    </r>
    <r>
      <rPr>
        <sz val="12"/>
        <color rgb="FFFF0000"/>
        <rFont val="Arial"/>
        <family val="2"/>
      </rPr>
      <t xml:space="preserve"> </t>
    </r>
  </si>
  <si>
    <r>
      <rPr>
        <b/>
        <sz val="12"/>
        <rFont val="Arial"/>
        <family val="2"/>
      </rPr>
      <t xml:space="preserve">Hallazgo No. 7: Incertidumbre en la Cuenta Contable 315101100 Ganancias o Pérdidas Actuariales por Planes de Beneficios Posempleo por valor de -$61.745.940.866,55 (Administrativo)
</t>
    </r>
    <r>
      <rPr>
        <sz val="12"/>
        <rFont val="Arial"/>
        <family val="2"/>
      </rPr>
      <t>El Municipio de Armenia realizó ajuste en la cuenta contable 315101100 Beneficios Post-empleo Ganancias o Pérdidas Actuariales por valor de $61.745.940.866,55; presuntamente como consecuenciade pérdidas actuariales y el rendimiento de los activos del plan de beneficios. El Ente de Control no evidenció criterios de presentación definido en las Políticas Contables de la Entidad Pública “como el valor total neto resultante de restar, el valor del cálculo actuarial por pensiones, menos el valor de mercado de los activos, si los hubiera destinados a cubrir el pasivo pensional”, tampoco se atendieron principios de revelación establecidos en la misma política</t>
    </r>
  </si>
  <si>
    <r>
      <rPr>
        <b/>
        <sz val="12"/>
        <rFont val="Arial"/>
        <family val="2"/>
      </rPr>
      <t xml:space="preserve">Hallazgo No. 8: Incertidumbre en la Cuenta Contable 3110 Resultado del Ejercicio por valor de $ 17.763.334.992 (Administrativo)
</t>
    </r>
    <r>
      <rPr>
        <sz val="12"/>
        <rFont val="Arial"/>
        <family val="2"/>
      </rPr>
      <t>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r>
  </si>
  <si>
    <r>
      <rPr>
        <b/>
        <sz val="12"/>
        <rFont val="Arial"/>
        <family val="2"/>
      </rPr>
      <t xml:space="preserve">Hallazgo No. 9: Subestimación en la cuenta 1902 Plan de Activos para Beneficios a los Empleados a Largo Plazo por valor de $ 555.413.672 (Administrativo)
</t>
    </r>
    <r>
      <rPr>
        <sz val="12"/>
        <rFont val="Arial"/>
        <family val="2"/>
      </rPr>
      <t>Se halló subestimada la Cuenta Contable 1902 Plan de Activos para Beneficios a los Empleados a Largo Plazo, toda vez que el saldo final reflejado en el Estado de Situación Financiera – Convergencia Municipio a 31 de diciembre de 2018 por valor de $ 555.413.672, no se encuentra en saldos finales que se presentan en el Balance de Prueba al máximo nivel auxiliar con fecha de corte a 31 de diciembre de 2018</t>
    </r>
  </si>
  <si>
    <r>
      <rPr>
        <b/>
        <sz val="12"/>
        <rFont val="Arial"/>
        <family val="2"/>
      </rPr>
      <t xml:space="preserve">Hallazgo No. 10: Incertidumbre en la cuenta el pasivo 2490 Otras Cuentas por Pagar por valor de $ 2.619.001 (Administrativo)
</t>
    </r>
    <r>
      <rPr>
        <sz val="12"/>
        <rFont val="Arial"/>
        <family val="2"/>
      </rPr>
      <t>Se presenta incertidumbre en la cuenta 2490 Otras Cuentas por Pagar, al realizar cruce entre el saldo final reflejado en el Estado de Situación Financiera – Convergencia Municipio a 31 de diciembre de 2018 corresponde a $ 6.745.165.701 y comparado con el saldo final en el movimiento que se presenta en Balance de Prueba al máximo nivel auxiliar con fecha de corte a 31 de diciembre de 2018 por valor de $ 6.742.546.700 se encuentra un mayor valor reflejado en el Balance General por $2.619.001</t>
    </r>
  </si>
  <si>
    <r>
      <t>Descripción hallazgo (No mas de 50 palabras</t>
    </r>
    <r>
      <rPr>
        <b/>
        <sz val="12"/>
        <rFont val="Arial"/>
        <family val="2"/>
      </rPr>
      <t xml:space="preserve">) </t>
    </r>
  </si>
  <si>
    <t>Alcaldesa  ( E )</t>
  </si>
  <si>
    <t>Incumplimiento a las disposiciones legales específicamente  relacionadas  con el marco normativo para entidades del gobierno adptadas a través de la Resolución 533  de 2015
 Información Financiera No Razonable.
 Incumplimiento del Decreto 146 de 2017
 Estados Financieros No Razonables.
 Informes poco útiles e inexactos.</t>
  </si>
  <si>
    <r>
      <rPr>
        <b/>
        <sz val="12"/>
        <color indexed="8"/>
        <rFont val="Arial"/>
        <family val="2"/>
      </rPr>
      <t>Hallazgo No. 3: Incertidumbre en las partidas de efectivo registradas en la Cuenta Contable 110501100 en el período del 1 de Enero al 31 de Diciembre de 2018 (Administrativo con presunta incidencia fiscal por $2.741.846.275.50)</t>
    </r>
    <r>
      <rPr>
        <sz val="12"/>
        <color indexed="8"/>
        <rFont val="Arial"/>
        <family val="2"/>
      </rPr>
      <t xml:space="preserve">
La cuenta 110501100 “Caja General” se evidenció al cierre de la vigencia fiscal 2018 esta partida contable presentó saldo por $3.618.133.900.88 información que difiere de lo expuesto las Notas a los Estados Financieros donde se menciona que el saldo en caja debe permanecer en cero debido a que el Municipio de Armenia no maneja efectivo en sus operaciones, por lo cual según la revelación el valor reflejado al final del período corresponde a los pagos realizados por medio de tarjetas de crédito;</t>
    </r>
  </si>
  <si>
    <t xml:space="preserve">DEBBIE  DUQUE  BURGOS </t>
  </si>
  <si>
    <t>*</t>
  </si>
  <si>
    <t>Información Financiera No Razonable.
               Incumplimiento del Decreto 146 de 2017 Manual de Políticas Contables del Municipio de Armenia.
Informes poco útiles e inexactos.
 Riesgos inherentes al efectivo que podrían generar pérdidas de efectivo</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</si>
  <si>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</si>
  <si>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</si>
  <si>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</si>
  <si>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Incluir los valores  del calculo actuarial a las cuentas correspondientes  del Plan Anual de Cuentas</t>
  </si>
  <si>
    <t>Una reunión semestral del grupo de trabajo contable para la aplicación correcta del  Manual de Politicas Contables, evidenciado  a través  de informe del calculo actuarial  de todas las personas beneficiadas por el FONPET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</si>
</sst>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quot; de &quot;mmm&quot; de &quot;yy"/>
    <numFmt numFmtId="166" formatCode="dd/mm/yyyy;@"/>
  </numFmts>
  <fonts count="17" x14ac:knownFonts="1">
    <font>
      <sz val="10"/>
      <name val="Arial"/>
      <family val="2"/>
    </font>
    <font>
      <sz val="11"/>
      <name val="Arial"/>
      <family val="2"/>
    </font>
    <font>
      <b/>
      <sz val="11"/>
      <name val="Arial"/>
      <family val="2"/>
    </font>
    <font>
      <b/>
      <sz val="10"/>
      <name val="Arial"/>
      <family val="2"/>
    </font>
    <font>
      <sz val="8"/>
      <name val="Arial"/>
      <family val="2"/>
    </font>
    <font>
      <sz val="10"/>
      <name val="Arial"/>
      <family val="2"/>
    </font>
    <font>
      <b/>
      <sz val="11"/>
      <color indexed="10"/>
      <name val="Arial"/>
      <family val="2"/>
    </font>
    <font>
      <sz val="9"/>
      <color indexed="81"/>
      <name val="Tahoma"/>
      <family val="2"/>
    </font>
    <font>
      <b/>
      <sz val="8"/>
      <name val="Arial"/>
      <family val="2"/>
    </font>
    <font>
      <sz val="7"/>
      <name val="Arial"/>
      <family val="2"/>
    </font>
    <font>
      <b/>
      <sz val="7"/>
      <name val="Arial"/>
      <family val="2"/>
    </font>
    <font>
      <sz val="7"/>
      <name val="Arial Black"/>
      <family val="2"/>
    </font>
    <font>
      <sz val="12"/>
      <name val="Arial"/>
      <family val="2"/>
    </font>
    <font>
      <b/>
      <sz val="12"/>
      <name val="Arial"/>
      <family val="2"/>
    </font>
    <font>
      <sz val="12"/>
      <color indexed="8"/>
      <name val="Arial"/>
      <family val="2"/>
    </font>
    <font>
      <b/>
      <sz val="12"/>
      <color indexed="8"/>
      <name val="Arial"/>
      <family val="2"/>
    </font>
    <font>
      <sz val="12"/>
      <color rgb="FFFF0000"/>
      <name val="Arial"/>
      <family val="2"/>
    </font>
  </fonts>
  <fills count="13">
    <fill>
      <patternFill patternType="none"/>
    </fill>
    <fill>
      <patternFill patternType="gray125"/>
    </fill>
    <fill>
      <patternFill patternType="solid">
        <fgColor indexed="50"/>
        <bgColor indexed="51"/>
      </patternFill>
    </fill>
    <fill>
      <patternFill patternType="solid">
        <fgColor indexed="22"/>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indexed="15"/>
        <bgColor indexed="40"/>
      </patternFill>
    </fill>
    <fill>
      <patternFill patternType="solid">
        <fgColor indexed="57"/>
        <bgColor indexed="51"/>
      </patternFill>
    </fill>
    <fill>
      <patternFill patternType="solid">
        <fgColor theme="6" tint="0.39997558519241921"/>
        <bgColor indexed="51"/>
      </patternFill>
    </fill>
    <fill>
      <patternFill patternType="solid">
        <fgColor theme="6" tint="0.39997558519241921"/>
        <bgColor indexed="64"/>
      </patternFill>
    </fill>
    <fill>
      <patternFill patternType="solid">
        <fgColor theme="6" tint="0.59999389629810485"/>
        <bgColor indexed="40"/>
      </patternFill>
    </fill>
    <fill>
      <patternFill patternType="solid">
        <fgColor theme="6" tint="0.59999389629810485"/>
        <bgColor indexed="64"/>
      </patternFill>
    </fill>
  </fills>
  <borders count="4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diagonal/>
    </border>
    <border>
      <left/>
      <right style="medium">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thick">
        <color indexed="8"/>
      </top>
      <bottom/>
      <diagonal/>
    </border>
    <border>
      <left style="medium">
        <color indexed="8"/>
      </left>
      <right/>
      <top style="medium">
        <color indexed="8"/>
      </top>
      <bottom/>
      <diagonal/>
    </border>
    <border>
      <left style="thick">
        <color indexed="8"/>
      </left>
      <right/>
      <top style="thick">
        <color indexed="8"/>
      </top>
      <bottom/>
      <diagonal/>
    </border>
    <border>
      <left/>
      <right/>
      <top style="thick">
        <color indexed="8"/>
      </top>
      <bottom/>
      <diagonal/>
    </border>
    <border>
      <left/>
      <right style="medium">
        <color indexed="8"/>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style="thin">
        <color indexed="8"/>
      </right>
      <top/>
      <bottom style="medium">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s>
  <cellStyleXfs count="2">
    <xf numFmtId="0" fontId="0" fillId="0" borderId="0"/>
    <xf numFmtId="9" fontId="5" fillId="0" borderId="0" applyFill="0" applyBorder="0" applyAlignment="0" applyProtection="0"/>
  </cellStyleXfs>
  <cellXfs count="229">
    <xf numFmtId="0" fontId="0" fillId="0" borderId="0" xfId="0"/>
    <xf numFmtId="0" fontId="1" fillId="0" borderId="0" xfId="0" applyFont="1" applyBorder="1"/>
    <xf numFmtId="0" fontId="2" fillId="0" borderId="0" xfId="0" applyFont="1" applyBorder="1" applyAlignment="1">
      <alignment horizontal="center" wrapText="1"/>
    </xf>
    <xf numFmtId="0" fontId="0" fillId="0" borderId="0" xfId="0" applyBorder="1"/>
    <xf numFmtId="0" fontId="0" fillId="2" borderId="6" xfId="0" applyFill="1" applyBorder="1"/>
    <xf numFmtId="0" fontId="0" fillId="0" borderId="0" xfId="0" applyFont="1" applyFill="1"/>
    <xf numFmtId="0" fontId="0" fillId="0" borderId="0" xfId="0" applyFill="1"/>
    <xf numFmtId="0" fontId="1" fillId="0" borderId="0" xfId="0" applyFont="1" applyBorder="1" applyAlignment="1">
      <alignment horizontal="center"/>
    </xf>
    <xf numFmtId="0" fontId="2" fillId="0" borderId="0" xfId="0" applyFont="1" applyBorder="1" applyAlignment="1"/>
    <xf numFmtId="0" fontId="1" fillId="0" borderId="0" xfId="0" applyFont="1" applyBorder="1" applyAlignment="1"/>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2" fillId="0" borderId="0" xfId="0" applyFont="1" applyFill="1" applyBorder="1" applyAlignment="1"/>
    <xf numFmtId="0" fontId="2" fillId="0" borderId="0" xfId="0" applyFont="1" applyBorder="1" applyAlignment="1">
      <alignment horizontal="left" wrapText="1"/>
    </xf>
    <xf numFmtId="0" fontId="0" fillId="0" borderId="0" xfId="0" applyAlignment="1"/>
    <xf numFmtId="165" fontId="2" fillId="0" borderId="0" xfId="0" applyNumberFormat="1" applyFont="1" applyFill="1" applyBorder="1" applyAlignment="1">
      <alignment horizont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1" fontId="0" fillId="2" borderId="9" xfId="0" applyNumberFormat="1" applyFont="1" applyFill="1" applyBorder="1" applyAlignment="1">
      <alignment horizontal="center" vertical="center"/>
    </xf>
    <xf numFmtId="9" fontId="0" fillId="2" borderId="9" xfId="1" applyFont="1" applyFill="1" applyBorder="1" applyAlignment="1" applyProtection="1">
      <alignment horizontal="center" vertical="center"/>
    </xf>
    <xf numFmtId="0" fontId="0" fillId="0" borderId="7"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7" xfId="0" applyNumberForma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3" xfId="0" applyFill="1" applyBorder="1" applyAlignment="1">
      <alignment horizontal="center" vertical="center"/>
    </xf>
    <xf numFmtId="2" fontId="0" fillId="3" borderId="14" xfId="0" applyNumberFormat="1" applyFill="1" applyBorder="1" applyAlignment="1">
      <alignment horizontal="center" vertical="center"/>
    </xf>
    <xf numFmtId="0" fontId="0" fillId="3" borderId="14" xfId="0" applyFill="1" applyBorder="1" applyAlignment="1">
      <alignment horizontal="center" vertical="center"/>
    </xf>
    <xf numFmtId="0" fontId="0" fillId="0" borderId="13" xfId="0" applyFill="1" applyBorder="1"/>
    <xf numFmtId="0" fontId="0" fillId="0" borderId="14" xfId="0" applyFill="1" applyBorder="1"/>
    <xf numFmtId="0" fontId="3" fillId="0" borderId="0" xfId="0" applyFont="1" applyAlignment="1">
      <alignment wrapText="1"/>
    </xf>
    <xf numFmtId="0" fontId="0" fillId="0" borderId="0" xfId="0" applyAlignment="1">
      <alignment wrapText="1"/>
    </xf>
    <xf numFmtId="0" fontId="0" fillId="0" borderId="15" xfId="0" applyBorder="1"/>
    <xf numFmtId="0" fontId="0" fillId="0" borderId="13" xfId="0" applyBorder="1"/>
    <xf numFmtId="0" fontId="0" fillId="0" borderId="13" xfId="0" applyBorder="1" applyAlignment="1">
      <alignment horizontal="left"/>
    </xf>
    <xf numFmtId="0" fontId="0" fillId="0" borderId="13" xfId="0" applyBorder="1" applyAlignment="1">
      <alignment horizontal="center"/>
    </xf>
    <xf numFmtId="0" fontId="0" fillId="2" borderId="12" xfId="0" applyFill="1" applyBorder="1"/>
    <xf numFmtId="0" fontId="0" fillId="0" borderId="12" xfId="0" applyFont="1" applyBorder="1"/>
    <xf numFmtId="0" fontId="0" fillId="0" borderId="13" xfId="0" applyFont="1" applyFill="1" applyBorder="1"/>
    <xf numFmtId="0" fontId="0" fillId="0" borderId="6" xfId="0" applyFill="1" applyBorder="1"/>
    <xf numFmtId="1" fontId="0" fillId="0" borderId="16" xfId="0" applyNumberFormat="1" applyBorder="1"/>
    <xf numFmtId="0" fontId="0" fillId="4" borderId="12" xfId="0" applyFill="1" applyBorder="1"/>
    <xf numFmtId="0" fontId="0" fillId="4" borderId="6" xfId="0" applyFill="1" applyBorder="1"/>
    <xf numFmtId="0" fontId="0" fillId="0" borderId="17" xfId="0" applyFont="1" applyBorder="1"/>
    <xf numFmtId="165" fontId="2" fillId="5" borderId="12" xfId="0" applyNumberFormat="1" applyFont="1" applyFill="1" applyBorder="1" applyAlignment="1">
      <alignment horizontal="center" wrapText="1"/>
    </xf>
    <xf numFmtId="165" fontId="2" fillId="5" borderId="6" xfId="0" applyNumberFormat="1" applyFont="1" applyFill="1" applyBorder="1" applyAlignment="1">
      <alignment horizontal="center" wrapText="1"/>
    </xf>
    <xf numFmtId="10" fontId="0" fillId="0" borderId="16" xfId="0" applyNumberFormat="1" applyBorder="1"/>
    <xf numFmtId="0" fontId="0" fillId="3" borderId="12" xfId="0" applyFill="1" applyBorder="1"/>
    <xf numFmtId="0" fontId="0" fillId="3" borderId="6" xfId="0" applyFill="1" applyBorder="1"/>
    <xf numFmtId="0" fontId="0" fillId="0" borderId="14" xfId="0" applyFont="1" applyBorder="1"/>
    <xf numFmtId="0" fontId="2" fillId="0" borderId="0" xfId="0" applyFont="1" applyBorder="1" applyAlignment="1">
      <alignment horizontal="centerContinuous" wrapText="1"/>
    </xf>
    <xf numFmtId="0" fontId="0" fillId="0" borderId="0" xfId="0" applyBorder="1" applyAlignment="1">
      <alignment horizontal="centerContinuous"/>
    </xf>
    <xf numFmtId="0" fontId="0" fillId="0" borderId="14" xfId="0" applyFont="1" applyBorder="1" applyAlignment="1">
      <alignment horizontal="centerContinuous" wrapText="1"/>
    </xf>
    <xf numFmtId="0" fontId="3" fillId="0" borderId="19" xfId="0" applyFont="1" applyBorder="1" applyAlignment="1">
      <alignment horizontal="centerContinuous"/>
    </xf>
    <xf numFmtId="0" fontId="0" fillId="0" borderId="20" xfId="0" applyBorder="1" applyAlignment="1">
      <alignment horizontal="centerContinuous" vertical="center" wrapText="1"/>
    </xf>
    <xf numFmtId="0" fontId="0" fillId="0" borderId="9" xfId="0" applyBorder="1" applyAlignment="1">
      <alignment horizontal="centerContinuous" vertical="center" wrapText="1"/>
    </xf>
    <xf numFmtId="0" fontId="0" fillId="0" borderId="14" xfId="0" applyFont="1" applyFill="1" applyBorder="1" applyAlignment="1">
      <alignment horizontal="centerContinuous"/>
    </xf>
    <xf numFmtId="0" fontId="0" fillId="0" borderId="14" xfId="0" applyFont="1" applyBorder="1" applyAlignment="1">
      <alignment horizontal="left"/>
    </xf>
    <xf numFmtId="0" fontId="3" fillId="0" borderId="14" xfId="0" applyFont="1" applyBorder="1" applyAlignment="1">
      <alignment horizontal="centerContinuous" wrapText="1"/>
    </xf>
    <xf numFmtId="15" fontId="0" fillId="0" borderId="9" xfId="0" applyNumberFormat="1" applyBorder="1" applyAlignment="1">
      <alignment horizontal="centerContinuous" vertical="center"/>
    </xf>
    <xf numFmtId="0" fontId="3" fillId="2" borderId="21" xfId="0" applyFont="1" applyFill="1" applyBorder="1" applyAlignment="1">
      <alignment horizontal="centerContinuous" vertical="center" wrapText="1"/>
    </xf>
    <xf numFmtId="0" fontId="3" fillId="0" borderId="22" xfId="0" applyFont="1" applyBorder="1" applyAlignment="1">
      <alignment horizontal="centerContinuous" vertical="center" wrapText="1"/>
    </xf>
    <xf numFmtId="0" fontId="3" fillId="0" borderId="21" xfId="0" applyFont="1" applyBorder="1" applyAlignment="1">
      <alignment horizontal="centerContinuous" vertical="center" wrapText="1"/>
    </xf>
    <xf numFmtId="0" fontId="3" fillId="0" borderId="23" xfId="0" applyFont="1" applyBorder="1" applyAlignment="1">
      <alignment horizontal="centerContinuous" vertical="center" wrapText="1"/>
    </xf>
    <xf numFmtId="0" fontId="0" fillId="0" borderId="24" xfId="0" applyBorder="1" applyAlignment="1">
      <alignment horizontal="centerContinuous" vertical="center" wrapText="1"/>
    </xf>
    <xf numFmtId="0" fontId="0" fillId="6" borderId="25" xfId="0" applyFill="1" applyBorder="1" applyAlignment="1">
      <alignment horizontal="centerContinuous" vertical="center" wrapText="1"/>
    </xf>
    <xf numFmtId="0" fontId="0" fillId="6" borderId="20" xfId="0" applyFill="1" applyBorder="1" applyAlignment="1">
      <alignment horizontal="centerContinuous" vertical="center" wrapText="1"/>
    </xf>
    <xf numFmtId="0" fontId="3" fillId="0" borderId="26" xfId="0" applyFont="1" applyBorder="1" applyAlignment="1">
      <alignment horizontal="centerContinuous" vertical="center" wrapText="1"/>
    </xf>
    <xf numFmtId="165" fontId="2" fillId="5" borderId="24" xfId="0" applyNumberFormat="1" applyFont="1" applyFill="1" applyBorder="1" applyAlignment="1">
      <alignment horizontal="centerContinuous" wrapText="1"/>
    </xf>
    <xf numFmtId="0" fontId="3" fillId="0" borderId="27" xfId="0" applyFont="1" applyBorder="1" applyAlignment="1">
      <alignment horizontal="centerContinuous" vertical="center" wrapText="1"/>
    </xf>
    <xf numFmtId="0" fontId="3" fillId="6" borderId="28" xfId="0" applyFont="1" applyFill="1" applyBorder="1" applyAlignment="1">
      <alignment horizontal="centerContinuous" vertical="center" wrapText="1"/>
    </xf>
    <xf numFmtId="0" fontId="3" fillId="6" borderId="26" xfId="0" applyFont="1" applyFill="1" applyBorder="1" applyAlignment="1">
      <alignment horizontal="centerContinuous" vertical="center" wrapText="1"/>
    </xf>
    <xf numFmtId="0" fontId="3" fillId="6" borderId="20" xfId="0" applyFont="1" applyFill="1" applyBorder="1" applyAlignment="1">
      <alignment horizontal="centerContinuous" vertical="center" wrapText="1"/>
    </xf>
    <xf numFmtId="0" fontId="3" fillId="0" borderId="29" xfId="0" applyFont="1" applyBorder="1" applyAlignment="1">
      <alignment horizontal="centerContinuous" vertical="center" wrapText="1"/>
    </xf>
    <xf numFmtId="0" fontId="2" fillId="0" borderId="30" xfId="0" applyFont="1" applyBorder="1" applyAlignment="1">
      <alignment horizontal="left" wrapText="1"/>
    </xf>
    <xf numFmtId="0" fontId="4" fillId="0" borderId="2" xfId="0" applyFont="1" applyBorder="1"/>
    <xf numFmtId="0" fontId="8" fillId="0" borderId="2" xfId="0" applyFont="1" applyBorder="1" applyAlignment="1">
      <alignment horizontal="centerContinuous" wrapText="1"/>
    </xf>
    <xf numFmtId="0" fontId="4" fillId="0" borderId="3" xfId="0" applyFont="1" applyBorder="1"/>
    <xf numFmtId="0" fontId="9" fillId="0" borderId="0" xfId="0" applyFont="1" applyBorder="1"/>
    <xf numFmtId="0" fontId="10" fillId="0" borderId="0" xfId="0" applyFont="1" applyBorder="1" applyAlignment="1">
      <alignment horizontal="centerContinuous" wrapText="1"/>
    </xf>
    <xf numFmtId="0" fontId="9" fillId="0" borderId="5" xfId="0" applyFont="1" applyBorder="1"/>
    <xf numFmtId="0" fontId="10" fillId="0" borderId="0" xfId="0" applyFont="1" applyFill="1" applyBorder="1" applyAlignment="1">
      <alignment horizontal="centerContinuous" wrapText="1"/>
    </xf>
    <xf numFmtId="0" fontId="10" fillId="0" borderId="0" xfId="0" applyFont="1" applyBorder="1" applyAlignment="1">
      <alignment horizontal="left"/>
    </xf>
    <xf numFmtId="0" fontId="10" fillId="0" borderId="0" xfId="0" applyFont="1" applyFill="1" applyBorder="1"/>
    <xf numFmtId="0" fontId="9" fillId="0" borderId="0" xfId="0" applyFont="1" applyFill="1" applyBorder="1"/>
    <xf numFmtId="0" fontId="10" fillId="0" borderId="0" xfId="0" applyFont="1" applyBorder="1" applyAlignment="1">
      <alignment horizontal="left" wrapText="1"/>
    </xf>
    <xf numFmtId="0" fontId="10" fillId="0" borderId="0" xfId="0" applyFont="1" applyFill="1" applyBorder="1" applyAlignment="1">
      <alignment horizontal="left" wrapText="1"/>
    </xf>
    <xf numFmtId="0" fontId="10" fillId="0" borderId="0" xfId="0" applyFont="1" applyBorder="1" applyAlignment="1">
      <alignment horizontal="center" wrapText="1"/>
    </xf>
    <xf numFmtId="164" fontId="10" fillId="0" borderId="0" xfId="0" applyNumberFormat="1" applyFont="1" applyFill="1" applyBorder="1" applyAlignment="1">
      <alignment horizontal="left" wrapText="1"/>
    </xf>
    <xf numFmtId="165" fontId="10" fillId="0" borderId="0" xfId="0" applyNumberFormat="1" applyFont="1" applyBorder="1" applyAlignment="1">
      <alignment horizontal="center" wrapText="1"/>
    </xf>
    <xf numFmtId="0" fontId="9" fillId="0" borderId="0" xfId="0" applyFont="1" applyBorder="1" applyAlignment="1">
      <alignment horizontal="center" wrapText="1"/>
    </xf>
    <xf numFmtId="0" fontId="10" fillId="0" borderId="4" xfId="0" applyFont="1" applyBorder="1" applyAlignment="1">
      <alignment horizontal="left" wrapText="1"/>
    </xf>
    <xf numFmtId="164" fontId="10" fillId="0" borderId="0" xfId="0" applyNumberFormat="1" applyFont="1" applyFill="1" applyBorder="1" applyAlignment="1">
      <alignment horizontal="center" wrapText="1"/>
    </xf>
    <xf numFmtId="0" fontId="11" fillId="7"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8"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14" fontId="10" fillId="0" borderId="18" xfId="0" applyNumberFormat="1" applyFont="1" applyFill="1" applyBorder="1" applyAlignment="1">
      <alignment horizontal="center" vertical="center" wrapText="1"/>
    </xf>
    <xf numFmtId="2" fontId="10" fillId="8" borderId="18"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10" fillId="7" borderId="0" xfId="0" applyFont="1" applyFill="1" applyBorder="1" applyAlignment="1">
      <alignment horizontal="center" vertical="center"/>
    </xf>
    <xf numFmtId="0" fontId="10" fillId="7"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4" fontId="10" fillId="0" borderId="0" xfId="0" applyNumberFormat="1" applyFont="1" applyFill="1" applyBorder="1" applyAlignment="1">
      <alignment horizontal="center" vertical="center" wrapText="1"/>
    </xf>
    <xf numFmtId="2" fontId="10" fillId="8" borderId="0" xfId="0" applyNumberFormat="1" applyFont="1" applyFill="1" applyBorder="1" applyAlignment="1">
      <alignment horizontal="center" vertical="center"/>
    </xf>
    <xf numFmtId="0" fontId="12" fillId="0" borderId="18" xfId="0" applyFont="1" applyBorder="1" applyAlignment="1">
      <alignment horizontal="center" vertical="center" wrapText="1"/>
    </xf>
    <xf numFmtId="0" fontId="12" fillId="0" borderId="18" xfId="0" applyFont="1" applyFill="1" applyBorder="1" applyAlignment="1">
      <alignment horizontal="center" vertical="center" wrapText="1"/>
    </xf>
    <xf numFmtId="1" fontId="12" fillId="9" borderId="18" xfId="0" applyNumberFormat="1" applyFont="1" applyFill="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wrapText="1"/>
    </xf>
    <xf numFmtId="0" fontId="12" fillId="0" borderId="18" xfId="0" applyFont="1" applyFill="1" applyBorder="1" applyAlignment="1">
      <alignment horizontal="center" vertical="center"/>
    </xf>
    <xf numFmtId="1" fontId="12" fillId="10" borderId="18" xfId="0" applyNumberFormat="1" applyFont="1" applyFill="1" applyBorder="1" applyAlignment="1">
      <alignment horizontal="center" vertical="center"/>
    </xf>
    <xf numFmtId="0" fontId="12" fillId="0" borderId="18" xfId="0" applyFont="1" applyBorder="1" applyAlignment="1">
      <alignment horizontal="justify" vertical="center" wrapText="1"/>
    </xf>
    <xf numFmtId="166" fontId="12" fillId="0" borderId="18" xfId="0" applyNumberFormat="1" applyFont="1" applyBorder="1" applyAlignment="1">
      <alignment horizontal="justify" vertical="center"/>
    </xf>
    <xf numFmtId="0" fontId="12" fillId="0" borderId="18" xfId="0" applyFont="1" applyFill="1" applyBorder="1" applyAlignment="1">
      <alignment horizontal="justify" vertical="center" wrapText="1"/>
    </xf>
    <xf numFmtId="14" fontId="12" fillId="0" borderId="18" xfId="0" applyNumberFormat="1" applyFont="1" applyFill="1" applyBorder="1" applyAlignment="1">
      <alignment horizontal="justify" vertical="center" wrapText="1"/>
    </xf>
    <xf numFmtId="0" fontId="12" fillId="0" borderId="20" xfId="0" applyFont="1" applyBorder="1" applyAlignment="1">
      <alignment horizontal="justify" vertical="center" wrapText="1"/>
    </xf>
    <xf numFmtId="166" fontId="12" fillId="0" borderId="10" xfId="0" applyNumberFormat="1" applyFont="1" applyBorder="1" applyAlignment="1">
      <alignment horizontal="justify" vertical="center"/>
    </xf>
    <xf numFmtId="14" fontId="12" fillId="0" borderId="18" xfId="0" applyNumberFormat="1" applyFont="1" applyBorder="1" applyAlignment="1">
      <alignment horizontal="justify" vertical="center"/>
    </xf>
    <xf numFmtId="0" fontId="12" fillId="0" borderId="18" xfId="0" applyFont="1" applyFill="1" applyBorder="1" applyAlignment="1">
      <alignment horizontal="justify" vertical="top" wrapText="1"/>
    </xf>
    <xf numFmtId="0" fontId="12" fillId="0" borderId="18" xfId="0" applyFont="1" applyBorder="1" applyAlignment="1">
      <alignment horizontal="justify" vertical="top" wrapText="1"/>
    </xf>
    <xf numFmtId="0" fontId="12" fillId="0" borderId="18" xfId="0" applyFon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2" fillId="0" borderId="2" xfId="0" applyFont="1" applyBorder="1" applyAlignment="1">
      <alignment horizontal="centerContinuous" vertical="top" wrapText="1"/>
    </xf>
    <xf numFmtId="0" fontId="2" fillId="0" borderId="2" xfId="0" applyFont="1" applyBorder="1" applyAlignment="1">
      <alignment horizontal="center" vertical="top" wrapText="1"/>
    </xf>
    <xf numFmtId="0" fontId="0" fillId="0" borderId="3" xfId="0" applyBorder="1" applyAlignment="1">
      <alignment vertical="top"/>
    </xf>
    <xf numFmtId="0" fontId="0" fillId="0" borderId="0" xfId="0" applyAlignment="1">
      <alignment vertical="top"/>
    </xf>
    <xf numFmtId="0" fontId="0" fillId="0" borderId="4" xfId="0" applyBorder="1" applyAlignment="1">
      <alignment vertical="top"/>
    </xf>
    <xf numFmtId="0" fontId="1" fillId="0" borderId="0" xfId="0" applyFont="1" applyBorder="1" applyAlignment="1">
      <alignment vertical="top"/>
    </xf>
    <xf numFmtId="0" fontId="2" fillId="0" borderId="0" xfId="0" applyFont="1" applyBorder="1" applyAlignment="1">
      <alignment horizontal="centerContinuous" vertical="top" wrapText="1"/>
    </xf>
    <xf numFmtId="0" fontId="2" fillId="0" borderId="0" xfId="0" applyFont="1" applyBorder="1" applyAlignment="1">
      <alignment horizontal="center" vertical="top" wrapText="1"/>
    </xf>
    <xf numFmtId="0" fontId="0" fillId="0" borderId="5" xfId="0" applyBorder="1" applyAlignment="1">
      <alignment vertical="top"/>
    </xf>
    <xf numFmtId="0" fontId="2" fillId="0" borderId="0" xfId="0" applyFont="1" applyFill="1" applyBorder="1" applyAlignment="1">
      <alignment horizontal="centerContinuous" vertical="top" wrapText="1"/>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1" fillId="0" borderId="0" xfId="0" applyFont="1" applyBorder="1" applyAlignment="1">
      <alignment horizontal="center"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165" fontId="2" fillId="0" borderId="0" xfId="0" applyNumberFormat="1"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164" fontId="2" fillId="0" borderId="0" xfId="0" applyNumberFormat="1" applyFont="1" applyFill="1" applyBorder="1" applyAlignment="1">
      <alignment horizontal="center" vertical="top" wrapText="1"/>
    </xf>
    <xf numFmtId="0" fontId="6" fillId="0" borderId="0" xfId="0" applyFont="1" applyBorder="1" applyAlignment="1">
      <alignment horizontal="center" vertical="top" wrapText="1"/>
    </xf>
    <xf numFmtId="164" fontId="2" fillId="0" borderId="14" xfId="0" applyNumberFormat="1" applyFont="1" applyFill="1" applyBorder="1" applyAlignment="1">
      <alignment horizontal="centerContinuous" vertical="top" wrapText="1"/>
    </xf>
    <xf numFmtId="0" fontId="12" fillId="11" borderId="18" xfId="0" applyFont="1" applyFill="1" applyBorder="1" applyAlignment="1">
      <alignment horizontal="justify" vertical="top" wrapText="1"/>
    </xf>
    <xf numFmtId="0" fontId="12" fillId="9" borderId="18" xfId="0" applyFont="1" applyFill="1" applyBorder="1" applyAlignment="1">
      <alignment horizontal="justify" vertical="top" wrapText="1"/>
    </xf>
    <xf numFmtId="0" fontId="12" fillId="0" borderId="20" xfId="0" applyFont="1" applyBorder="1" applyAlignment="1">
      <alignment horizontal="justify" vertical="top" wrapText="1"/>
    </xf>
    <xf numFmtId="0" fontId="12" fillId="11" borderId="20" xfId="0" applyFont="1" applyFill="1" applyBorder="1" applyAlignment="1">
      <alignment horizontal="justify" vertical="top" wrapText="1"/>
    </xf>
    <xf numFmtId="0" fontId="12" fillId="0" borderId="9" xfId="0" applyFont="1" applyBorder="1" applyAlignment="1">
      <alignment horizontal="justify" vertical="top" wrapText="1"/>
    </xf>
    <xf numFmtId="0" fontId="12" fillId="0" borderId="9" xfId="0" applyFont="1" applyBorder="1" applyAlignment="1">
      <alignment horizontal="center" vertical="top" wrapText="1"/>
    </xf>
    <xf numFmtId="0" fontId="12" fillId="12" borderId="18" xfId="0" applyFont="1" applyFill="1" applyBorder="1" applyAlignment="1">
      <alignment horizontal="justify" vertical="top" wrapText="1"/>
    </xf>
    <xf numFmtId="0" fontId="12" fillId="0" borderId="32" xfId="0" applyFont="1" applyBorder="1" applyAlignment="1">
      <alignment horizontal="justify" vertical="top" wrapText="1"/>
    </xf>
    <xf numFmtId="0" fontId="4" fillId="0" borderId="0" xfId="0" applyFont="1" applyAlignment="1">
      <alignment vertical="top"/>
    </xf>
    <xf numFmtId="0" fontId="4" fillId="0" borderId="0" xfId="0" applyFont="1" applyAlignment="1">
      <alignment horizontal="center" vertical="top"/>
    </xf>
    <xf numFmtId="0" fontId="0" fillId="0" borderId="0" xfId="0" applyAlignment="1">
      <alignment horizontal="center" vertical="top"/>
    </xf>
    <xf numFmtId="166" fontId="12" fillId="0" borderId="31" xfId="0" applyNumberFormat="1" applyFont="1" applyBorder="1" applyAlignment="1">
      <alignment horizontal="justify" vertical="center"/>
    </xf>
    <xf numFmtId="0" fontId="12" fillId="11" borderId="20" xfId="0" applyFont="1" applyFill="1" applyBorder="1" applyAlignment="1">
      <alignment horizontal="justify" vertical="center" wrapText="1"/>
    </xf>
    <xf numFmtId="0" fontId="12" fillId="12" borderId="18" xfId="0" applyFont="1" applyFill="1" applyBorder="1" applyAlignment="1">
      <alignment horizontal="justify" vertical="center"/>
    </xf>
    <xf numFmtId="0" fontId="12" fillId="11" borderId="18" xfId="0" applyFont="1" applyFill="1" applyBorder="1" applyAlignment="1">
      <alignment horizontal="justify" vertical="center" wrapText="1"/>
    </xf>
    <xf numFmtId="166" fontId="12" fillId="0" borderId="9" xfId="0" applyNumberFormat="1" applyFont="1" applyBorder="1" applyAlignment="1">
      <alignment horizontal="justify" vertical="center"/>
    </xf>
    <xf numFmtId="0" fontId="12" fillId="0" borderId="38" xfId="0" applyFont="1" applyBorder="1" applyAlignment="1">
      <alignment horizontal="justify" vertical="top" wrapText="1"/>
    </xf>
    <xf numFmtId="0" fontId="12" fillId="0" borderId="38" xfId="0" applyFont="1" applyBorder="1" applyAlignment="1">
      <alignment horizontal="justify" vertical="center" wrapText="1"/>
    </xf>
    <xf numFmtId="0" fontId="12" fillId="0" borderId="32" xfId="0" applyFont="1" applyBorder="1" applyAlignment="1">
      <alignment horizontal="center" vertical="center" wrapText="1"/>
    </xf>
    <xf numFmtId="14" fontId="12" fillId="0" borderId="32" xfId="0" applyNumberFormat="1" applyFont="1" applyFill="1" applyBorder="1" applyAlignment="1">
      <alignment horizontal="justify" vertical="center" wrapText="1"/>
    </xf>
    <xf numFmtId="1" fontId="12" fillId="9" borderId="32" xfId="0" applyNumberFormat="1" applyFont="1" applyFill="1" applyBorder="1" applyAlignment="1">
      <alignment horizontal="center" vertical="center"/>
    </xf>
    <xf numFmtId="0" fontId="12" fillId="0" borderId="3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0" xfId="0" applyFont="1" applyBorder="1" applyAlignment="1">
      <alignment horizontal="center" vertical="center" wrapText="1"/>
    </xf>
    <xf numFmtId="0" fontId="12" fillId="0" borderId="39" xfId="0" applyFont="1" applyBorder="1" applyAlignment="1">
      <alignment horizontal="center" vertical="center" wrapText="1"/>
    </xf>
    <xf numFmtId="166" fontId="12" fillId="0" borderId="40" xfId="0" applyNumberFormat="1" applyFont="1" applyBorder="1" applyAlignment="1">
      <alignment horizontal="justify" vertical="center"/>
    </xf>
    <xf numFmtId="1" fontId="12" fillId="10" borderId="31" xfId="0" applyNumberFormat="1" applyFont="1" applyFill="1" applyBorder="1" applyAlignment="1">
      <alignment horizontal="center" vertical="center"/>
    </xf>
    <xf numFmtId="0" fontId="12" fillId="0" borderId="32" xfId="0" applyFont="1" applyBorder="1" applyAlignment="1">
      <alignment horizontal="center" vertical="top" wrapText="1"/>
    </xf>
    <xf numFmtId="0" fontId="12" fillId="0" borderId="0" xfId="0" applyFont="1" applyAlignment="1">
      <alignment horizontal="center" vertical="center"/>
    </xf>
    <xf numFmtId="0" fontId="12" fillId="0" borderId="0" xfId="0" applyFont="1" applyAlignment="1">
      <alignment horizontal="center" vertical="top"/>
    </xf>
    <xf numFmtId="0" fontId="12" fillId="11" borderId="32" xfId="0" applyFont="1" applyFill="1" applyBorder="1" applyAlignment="1">
      <alignment horizontal="justify" vertical="center" wrapText="1"/>
    </xf>
    <xf numFmtId="0" fontId="12" fillId="11" borderId="31" xfId="0" applyFont="1" applyFill="1" applyBorder="1" applyAlignment="1">
      <alignment horizontal="justify" vertical="center" wrapText="1"/>
    </xf>
    <xf numFmtId="0" fontId="12" fillId="0" borderId="32" xfId="0" applyFont="1" applyBorder="1" applyAlignment="1">
      <alignment horizontal="justify" vertical="center" wrapText="1"/>
    </xf>
    <xf numFmtId="0" fontId="12" fillId="0" borderId="31" xfId="0" applyFont="1" applyBorder="1" applyAlignment="1">
      <alignment horizontal="justify" vertical="center" wrapText="1"/>
    </xf>
    <xf numFmtId="1" fontId="12" fillId="9" borderId="32" xfId="0" applyNumberFormat="1" applyFont="1" applyFill="1" applyBorder="1" applyAlignment="1">
      <alignment horizontal="center" vertical="center" wrapText="1"/>
    </xf>
    <xf numFmtId="1" fontId="12" fillId="9" borderId="31" xfId="0" applyNumberFormat="1" applyFont="1" applyFill="1" applyBorder="1" applyAlignment="1">
      <alignment horizontal="center" vertical="center" wrapText="1"/>
    </xf>
    <xf numFmtId="166" fontId="12" fillId="0" borderId="32" xfId="0" applyNumberFormat="1" applyFont="1" applyBorder="1" applyAlignment="1">
      <alignment horizontal="justify" vertical="center"/>
    </xf>
    <xf numFmtId="166" fontId="12" fillId="0" borderId="31" xfId="0" applyNumberFormat="1" applyFont="1" applyBorder="1" applyAlignment="1">
      <alignment horizontal="justify" vertical="center"/>
    </xf>
    <xf numFmtId="0" fontId="12" fillId="0" borderId="18" xfId="0" applyFont="1" applyBorder="1" applyAlignment="1">
      <alignment horizontal="justify" vertical="center" wrapText="1"/>
    </xf>
    <xf numFmtId="0" fontId="12" fillId="0" borderId="32" xfId="0" applyFont="1" applyFill="1" applyBorder="1" applyAlignment="1">
      <alignment horizontal="justify" vertical="center" wrapText="1"/>
    </xf>
    <xf numFmtId="0" fontId="12" fillId="0" borderId="31" xfId="0" applyFont="1" applyFill="1" applyBorder="1" applyAlignment="1">
      <alignment horizontal="justify" vertical="center" wrapText="1"/>
    </xf>
    <xf numFmtId="0" fontId="14" fillId="11" borderId="34" xfId="0" applyFont="1" applyFill="1" applyBorder="1" applyAlignment="1">
      <alignment horizontal="justify" vertical="top" wrapText="1"/>
    </xf>
    <xf numFmtId="0" fontId="14" fillId="11" borderId="35" xfId="0" applyFont="1" applyFill="1" applyBorder="1" applyAlignment="1">
      <alignment horizontal="justify" vertical="top" wrapText="1"/>
    </xf>
    <xf numFmtId="0" fontId="12" fillId="11" borderId="34" xfId="0" applyFont="1" applyFill="1" applyBorder="1" applyAlignment="1">
      <alignment horizontal="justify" vertical="top" wrapText="1"/>
    </xf>
    <xf numFmtId="0" fontId="12" fillId="11" borderId="35" xfId="0" applyFont="1" applyFill="1" applyBorder="1" applyAlignment="1">
      <alignment horizontal="justify" vertical="top" wrapText="1"/>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11" borderId="34"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12" fillId="0" borderId="32" xfId="0" applyFont="1" applyFill="1" applyBorder="1" applyAlignment="1">
      <alignment horizontal="justify" vertical="top" wrapText="1"/>
    </xf>
    <xf numFmtId="0" fontId="12" fillId="0" borderId="33" xfId="0" applyFont="1" applyFill="1" applyBorder="1" applyAlignment="1">
      <alignment horizontal="justify" vertical="top" wrapText="1"/>
    </xf>
    <xf numFmtId="0" fontId="12" fillId="0" borderId="31" xfId="0" applyFont="1" applyFill="1" applyBorder="1" applyAlignment="1">
      <alignment horizontal="justify"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12" fillId="11" borderId="32" xfId="0" applyFont="1" applyFill="1" applyBorder="1" applyAlignment="1">
      <alignment horizontal="justify" vertical="top" wrapText="1"/>
    </xf>
    <xf numFmtId="0" fontId="12" fillId="11" borderId="33" xfId="0" applyFont="1" applyFill="1" applyBorder="1" applyAlignment="1">
      <alignment horizontal="justify" vertical="top" wrapText="1"/>
    </xf>
    <xf numFmtId="0" fontId="12" fillId="11" borderId="31" xfId="0" applyFont="1" applyFill="1" applyBorder="1" applyAlignment="1">
      <alignment horizontal="justify" vertical="top" wrapText="1"/>
    </xf>
    <xf numFmtId="0" fontId="12" fillId="11" borderId="33" xfId="0" applyFont="1" applyFill="1" applyBorder="1" applyAlignment="1">
      <alignment horizontal="justify"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7" borderId="18" xfId="0" applyFont="1" applyFill="1" applyBorder="1" applyAlignment="1">
      <alignment horizontal="center" vertical="center"/>
    </xf>
    <xf numFmtId="0" fontId="10" fillId="7" borderId="1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1"/>
  <sheetViews>
    <sheetView tabSelected="1" view="pageBreakPreview" topLeftCell="D13" zoomScaleNormal="100" zoomScaleSheetLayoutView="100" workbookViewId="0">
      <selection activeCell="E26" sqref="E26"/>
    </sheetView>
  </sheetViews>
  <sheetFormatPr baseColWidth="10" defaultRowHeight="12.75" x14ac:dyDescent="0.2"/>
  <cols>
    <col min="1" max="1" width="12.28515625" style="133" customWidth="1"/>
    <col min="2" max="2" width="12.7109375" style="133" customWidth="1"/>
    <col min="3" max="3" width="44.85546875" style="133" customWidth="1"/>
    <col min="4" max="5" width="26.140625" style="133" customWidth="1"/>
    <col min="6" max="6" width="19.7109375" style="133" customWidth="1"/>
    <col min="7" max="8" width="21.140625" style="133" customWidth="1"/>
    <col min="9" max="9" width="15.7109375" style="165" customWidth="1"/>
    <col min="10" max="10" width="10" style="165" customWidth="1"/>
    <col min="11" max="11" width="16.140625" style="133" customWidth="1"/>
    <col min="12" max="12" width="17" style="133" customWidth="1"/>
    <col min="13" max="13" width="12" style="133" customWidth="1"/>
    <col min="14" max="14" width="17" style="133" customWidth="1"/>
    <col min="15" max="16384" width="11.42578125" style="133"/>
  </cols>
  <sheetData>
    <row r="1" spans="1:14" ht="15" x14ac:dyDescent="0.2">
      <c r="A1" s="128"/>
      <c r="B1" s="129"/>
      <c r="C1" s="130" t="s">
        <v>0</v>
      </c>
      <c r="D1" s="130"/>
      <c r="E1" s="130"/>
      <c r="F1" s="130"/>
      <c r="G1" s="130"/>
      <c r="H1" s="130"/>
      <c r="I1" s="131"/>
      <c r="J1" s="131"/>
      <c r="K1" s="130"/>
      <c r="L1" s="130"/>
      <c r="M1" s="130"/>
      <c r="N1" s="132"/>
    </row>
    <row r="2" spans="1:14" ht="15" x14ac:dyDescent="0.2">
      <c r="A2" s="134"/>
      <c r="B2" s="135"/>
      <c r="C2" s="136" t="s">
        <v>1</v>
      </c>
      <c r="D2" s="136"/>
      <c r="E2" s="136"/>
      <c r="F2" s="136"/>
      <c r="G2" s="136"/>
      <c r="H2" s="136"/>
      <c r="I2" s="137"/>
      <c r="J2" s="137"/>
      <c r="K2" s="136"/>
      <c r="L2" s="136"/>
      <c r="M2" s="136"/>
      <c r="N2" s="138"/>
    </row>
    <row r="3" spans="1:14" ht="15" x14ac:dyDescent="0.2">
      <c r="A3" s="134"/>
      <c r="B3" s="135"/>
      <c r="C3" s="139" t="s">
        <v>2</v>
      </c>
      <c r="D3" s="139"/>
      <c r="E3" s="136"/>
      <c r="F3" s="136"/>
      <c r="G3" s="136"/>
      <c r="H3" s="136"/>
      <c r="I3" s="137"/>
      <c r="J3" s="137"/>
      <c r="K3" s="136"/>
      <c r="L3" s="136"/>
      <c r="M3" s="136"/>
      <c r="N3" s="138"/>
    </row>
    <row r="4" spans="1:14" ht="15" x14ac:dyDescent="0.2">
      <c r="A4" s="140" t="s">
        <v>3</v>
      </c>
      <c r="B4" s="141"/>
      <c r="C4" s="142" t="s">
        <v>4</v>
      </c>
      <c r="D4" s="143"/>
      <c r="E4" s="144"/>
      <c r="F4" s="135"/>
      <c r="G4" s="135"/>
      <c r="H4" s="135"/>
      <c r="I4" s="145"/>
      <c r="J4" s="145"/>
      <c r="K4" s="135"/>
      <c r="L4" s="135"/>
      <c r="M4" s="135"/>
      <c r="N4" s="138"/>
    </row>
    <row r="5" spans="1:14" ht="15" x14ac:dyDescent="0.2">
      <c r="A5" s="146" t="s">
        <v>5</v>
      </c>
      <c r="B5" s="147"/>
      <c r="C5" s="217" t="s">
        <v>86</v>
      </c>
      <c r="D5" s="217"/>
      <c r="E5" s="144"/>
      <c r="F5" s="135"/>
      <c r="G5" s="135"/>
      <c r="H5" s="135"/>
      <c r="I5" s="145"/>
      <c r="J5" s="145"/>
      <c r="K5" s="135"/>
      <c r="L5" s="135"/>
      <c r="M5" s="135"/>
      <c r="N5" s="138"/>
    </row>
    <row r="6" spans="1:14" ht="15" x14ac:dyDescent="0.2">
      <c r="A6" s="210" t="s">
        <v>6</v>
      </c>
      <c r="B6" s="211"/>
      <c r="C6" s="142" t="s">
        <v>7</v>
      </c>
      <c r="D6" s="143"/>
      <c r="E6" s="144"/>
      <c r="F6" s="135"/>
      <c r="G6" s="135"/>
      <c r="H6" s="135"/>
      <c r="I6" s="145"/>
      <c r="J6" s="145"/>
      <c r="K6" s="135"/>
      <c r="L6" s="135"/>
      <c r="M6" s="135"/>
      <c r="N6" s="138"/>
    </row>
    <row r="7" spans="1:14" ht="15" x14ac:dyDescent="0.2">
      <c r="A7" s="146" t="s">
        <v>8</v>
      </c>
      <c r="B7" s="148"/>
      <c r="C7" s="218">
        <v>2018</v>
      </c>
      <c r="D7" s="218"/>
      <c r="E7" s="144"/>
      <c r="F7" s="137"/>
      <c r="G7" s="137"/>
      <c r="H7" s="137"/>
      <c r="I7" s="137"/>
      <c r="J7" s="137"/>
      <c r="K7" s="137"/>
      <c r="L7" s="137"/>
      <c r="M7" s="137"/>
      <c r="N7" s="138"/>
    </row>
    <row r="8" spans="1:14" ht="15" x14ac:dyDescent="0.2">
      <c r="A8" s="146" t="s">
        <v>9</v>
      </c>
      <c r="B8" s="148"/>
      <c r="C8" s="219" t="s">
        <v>88</v>
      </c>
      <c r="D8" s="219"/>
      <c r="E8" s="144"/>
      <c r="F8" s="143"/>
      <c r="G8" s="149"/>
      <c r="H8" s="150"/>
      <c r="I8" s="137"/>
      <c r="J8" s="137"/>
      <c r="K8" s="137"/>
      <c r="L8" s="137"/>
      <c r="M8" s="137"/>
      <c r="N8" s="138"/>
    </row>
    <row r="9" spans="1:14" ht="15" x14ac:dyDescent="0.2">
      <c r="A9" s="212" t="s">
        <v>10</v>
      </c>
      <c r="B9" s="213"/>
      <c r="C9" s="213" t="s">
        <v>87</v>
      </c>
      <c r="D9" s="213"/>
      <c r="E9" s="144"/>
      <c r="F9" s="150"/>
      <c r="G9" s="150"/>
      <c r="H9" s="150"/>
      <c r="I9" s="151"/>
      <c r="J9" s="151"/>
      <c r="K9" s="150"/>
      <c r="L9" s="152"/>
      <c r="M9" s="150"/>
      <c r="N9" s="138"/>
    </row>
    <row r="10" spans="1:14" ht="15" x14ac:dyDescent="0.2">
      <c r="A10" s="134"/>
      <c r="B10" s="135"/>
      <c r="C10" s="153"/>
      <c r="D10" s="137"/>
      <c r="E10" s="137"/>
      <c r="F10" s="150" t="s">
        <v>11</v>
      </c>
      <c r="G10" s="150"/>
      <c r="H10" s="150"/>
      <c r="I10" s="151"/>
      <c r="J10" s="151"/>
      <c r="K10" s="150"/>
      <c r="L10" s="154"/>
      <c r="M10" s="154"/>
      <c r="N10" s="138"/>
    </row>
    <row r="11" spans="1:14" x14ac:dyDescent="0.2">
      <c r="A11" s="134"/>
      <c r="B11" s="144"/>
      <c r="C11" s="144"/>
      <c r="D11" s="144"/>
      <c r="E11" s="144"/>
      <c r="F11" s="144"/>
      <c r="G11" s="144"/>
      <c r="H11" s="144"/>
      <c r="I11" s="151"/>
      <c r="J11" s="151"/>
      <c r="K11" s="144"/>
      <c r="L11" s="144"/>
      <c r="M11" s="144"/>
      <c r="N11" s="138"/>
    </row>
    <row r="12" spans="1:14" ht="75" x14ac:dyDescent="0.2">
      <c r="A12" s="126" t="s">
        <v>12</v>
      </c>
      <c r="B12" s="155" t="s">
        <v>13</v>
      </c>
      <c r="C12" s="155" t="s">
        <v>157</v>
      </c>
      <c r="D12" s="155" t="s">
        <v>14</v>
      </c>
      <c r="E12" s="155" t="s">
        <v>15</v>
      </c>
      <c r="F12" s="126" t="s">
        <v>16</v>
      </c>
      <c r="G12" s="126" t="s">
        <v>17</v>
      </c>
      <c r="H12" s="126" t="s">
        <v>18</v>
      </c>
      <c r="I12" s="127" t="s">
        <v>19</v>
      </c>
      <c r="J12" s="127" t="s">
        <v>20</v>
      </c>
      <c r="K12" s="126" t="s">
        <v>21</v>
      </c>
      <c r="L12" s="126" t="s">
        <v>22</v>
      </c>
      <c r="M12" s="156" t="s">
        <v>23</v>
      </c>
      <c r="N12" s="126" t="s">
        <v>24</v>
      </c>
    </row>
    <row r="13" spans="1:14" ht="409.5" customHeight="1" x14ac:dyDescent="0.2">
      <c r="A13" s="207">
        <v>1</v>
      </c>
      <c r="B13" s="185">
        <v>1801001</v>
      </c>
      <c r="C13" s="185" t="s">
        <v>147</v>
      </c>
      <c r="D13" s="185" t="s">
        <v>117</v>
      </c>
      <c r="E13" s="185" t="s">
        <v>139</v>
      </c>
      <c r="F13" s="187" t="s">
        <v>105</v>
      </c>
      <c r="G13" s="187" t="s">
        <v>118</v>
      </c>
      <c r="H13" s="187" t="s">
        <v>119</v>
      </c>
      <c r="I13" s="187" t="s">
        <v>106</v>
      </c>
      <c r="J13" s="187">
        <v>1</v>
      </c>
      <c r="K13" s="191">
        <v>43620</v>
      </c>
      <c r="L13" s="191">
        <v>43830</v>
      </c>
      <c r="M13" s="189">
        <f>(L13-K13)/7</f>
        <v>30</v>
      </c>
      <c r="N13" s="187" t="s">
        <v>116</v>
      </c>
    </row>
    <row r="14" spans="1:14" ht="171.75" customHeight="1" x14ac:dyDescent="0.2">
      <c r="A14" s="209"/>
      <c r="B14" s="186"/>
      <c r="C14" s="186"/>
      <c r="D14" s="186"/>
      <c r="E14" s="186"/>
      <c r="F14" s="188"/>
      <c r="G14" s="188"/>
      <c r="H14" s="188"/>
      <c r="I14" s="188"/>
      <c r="J14" s="188"/>
      <c r="K14" s="192"/>
      <c r="L14" s="192"/>
      <c r="M14" s="190"/>
      <c r="N14" s="188"/>
    </row>
    <row r="15" spans="1:14" ht="224.25" customHeight="1" x14ac:dyDescent="0.2">
      <c r="A15" s="207">
        <v>2</v>
      </c>
      <c r="B15" s="204">
        <v>1804004</v>
      </c>
      <c r="C15" s="185" t="s">
        <v>148</v>
      </c>
      <c r="D15" s="220" t="s">
        <v>120</v>
      </c>
      <c r="E15" s="220" t="s">
        <v>159</v>
      </c>
      <c r="F15" s="214" t="s">
        <v>101</v>
      </c>
      <c r="G15" s="214" t="s">
        <v>121</v>
      </c>
      <c r="H15" s="125" t="s">
        <v>122</v>
      </c>
      <c r="I15" s="112" t="s">
        <v>123</v>
      </c>
      <c r="J15" s="112">
        <v>1</v>
      </c>
      <c r="K15" s="121">
        <v>43620</v>
      </c>
      <c r="L15" s="121">
        <v>43768</v>
      </c>
      <c r="M15" s="113">
        <f t="shared" ref="M15:M27" si="0">(L15-K15)/7</f>
        <v>21.142857142857142</v>
      </c>
      <c r="N15" s="125" t="s">
        <v>84</v>
      </c>
    </row>
    <row r="16" spans="1:14" ht="252.75" customHeight="1" x14ac:dyDescent="0.2">
      <c r="A16" s="208"/>
      <c r="B16" s="205"/>
      <c r="C16" s="223"/>
      <c r="D16" s="221"/>
      <c r="E16" s="221"/>
      <c r="F16" s="215"/>
      <c r="G16" s="215"/>
      <c r="H16" s="126" t="s">
        <v>124</v>
      </c>
      <c r="I16" s="127" t="s">
        <v>125</v>
      </c>
      <c r="J16" s="114">
        <v>1</v>
      </c>
      <c r="K16" s="121">
        <v>43620</v>
      </c>
      <c r="L16" s="121">
        <v>43829</v>
      </c>
      <c r="M16" s="113">
        <f t="shared" si="0"/>
        <v>29.857142857142858</v>
      </c>
      <c r="N16" s="125" t="s">
        <v>84</v>
      </c>
    </row>
    <row r="17" spans="1:14" ht="163.5" customHeight="1" x14ac:dyDescent="0.2">
      <c r="A17" s="208"/>
      <c r="B17" s="205"/>
      <c r="C17" s="223"/>
      <c r="D17" s="221"/>
      <c r="E17" s="221"/>
      <c r="F17" s="215"/>
      <c r="G17" s="215"/>
      <c r="H17" s="126" t="s">
        <v>126</v>
      </c>
      <c r="I17" s="127" t="s">
        <v>100</v>
      </c>
      <c r="J17" s="114">
        <v>1</v>
      </c>
      <c r="K17" s="121">
        <v>43620</v>
      </c>
      <c r="L17" s="121">
        <v>43829</v>
      </c>
      <c r="M17" s="113">
        <f t="shared" si="0"/>
        <v>29.857142857142858</v>
      </c>
      <c r="N17" s="125" t="s">
        <v>84</v>
      </c>
    </row>
    <row r="18" spans="1:14" ht="177" customHeight="1" x14ac:dyDescent="0.2">
      <c r="A18" s="209"/>
      <c r="B18" s="206"/>
      <c r="C18" s="186"/>
      <c r="D18" s="222"/>
      <c r="E18" s="222"/>
      <c r="F18" s="216"/>
      <c r="G18" s="215"/>
      <c r="H18" s="162" t="s">
        <v>127</v>
      </c>
      <c r="I18" s="173" t="s">
        <v>85</v>
      </c>
      <c r="J18" s="173">
        <v>1</v>
      </c>
      <c r="K18" s="174">
        <v>43620</v>
      </c>
      <c r="L18" s="174">
        <v>43829</v>
      </c>
      <c r="M18" s="175">
        <f t="shared" si="0"/>
        <v>29.857142857142858</v>
      </c>
      <c r="N18" s="125" t="s">
        <v>128</v>
      </c>
    </row>
    <row r="19" spans="1:14" ht="193.5" customHeight="1" x14ac:dyDescent="0.2">
      <c r="A19" s="200">
        <v>3</v>
      </c>
      <c r="B19" s="202">
        <v>1801002</v>
      </c>
      <c r="C19" s="196" t="s">
        <v>160</v>
      </c>
      <c r="D19" s="196" t="s">
        <v>94</v>
      </c>
      <c r="E19" s="198" t="s">
        <v>140</v>
      </c>
      <c r="F19" s="171" t="s">
        <v>90</v>
      </c>
      <c r="G19" s="193" t="s">
        <v>91</v>
      </c>
      <c r="H19" s="126" t="s">
        <v>92</v>
      </c>
      <c r="I19" s="127" t="s">
        <v>129</v>
      </c>
      <c r="J19" s="111">
        <v>4</v>
      </c>
      <c r="K19" s="119">
        <v>43620</v>
      </c>
      <c r="L19" s="124">
        <v>43982</v>
      </c>
      <c r="M19" s="113">
        <f t="shared" si="0"/>
        <v>51.714285714285715</v>
      </c>
      <c r="N19" s="194" t="s">
        <v>114</v>
      </c>
    </row>
    <row r="20" spans="1:14" ht="283.5" customHeight="1" thickBot="1" x14ac:dyDescent="0.25">
      <c r="A20" s="201"/>
      <c r="B20" s="203"/>
      <c r="C20" s="197"/>
      <c r="D20" s="197"/>
      <c r="E20" s="199"/>
      <c r="F20" s="172" t="s">
        <v>112</v>
      </c>
      <c r="G20" s="193"/>
      <c r="H20" s="118" t="s">
        <v>138</v>
      </c>
      <c r="I20" s="111" t="s">
        <v>113</v>
      </c>
      <c r="J20" s="111">
        <v>1</v>
      </c>
      <c r="K20" s="119">
        <v>43620</v>
      </c>
      <c r="L20" s="119">
        <v>43830</v>
      </c>
      <c r="M20" s="113">
        <f t="shared" si="0"/>
        <v>30</v>
      </c>
      <c r="N20" s="195"/>
    </row>
    <row r="21" spans="1:14" ht="409.6" customHeight="1" thickBot="1" x14ac:dyDescent="0.25">
      <c r="A21" s="116">
        <v>4</v>
      </c>
      <c r="B21" s="167">
        <v>1801004</v>
      </c>
      <c r="C21" s="158" t="s">
        <v>149</v>
      </c>
      <c r="D21" s="158" t="s">
        <v>95</v>
      </c>
      <c r="E21" s="158" t="s">
        <v>163</v>
      </c>
      <c r="F21" s="122" t="s">
        <v>130</v>
      </c>
      <c r="G21" s="176" t="s">
        <v>137</v>
      </c>
      <c r="H21" s="177" t="s">
        <v>102</v>
      </c>
      <c r="I21" s="178" t="s">
        <v>131</v>
      </c>
      <c r="J21" s="179">
        <v>4</v>
      </c>
      <c r="K21" s="180">
        <v>43620</v>
      </c>
      <c r="L21" s="166">
        <v>43982</v>
      </c>
      <c r="M21" s="181">
        <f t="shared" si="0"/>
        <v>51.714285714285715</v>
      </c>
      <c r="N21" s="120" t="s">
        <v>114</v>
      </c>
    </row>
    <row r="22" spans="1:14" ht="390.75" customHeight="1" x14ac:dyDescent="0.2">
      <c r="A22" s="116">
        <v>5</v>
      </c>
      <c r="B22" s="168">
        <v>1801001</v>
      </c>
      <c r="C22" s="158" t="s">
        <v>150</v>
      </c>
      <c r="D22" s="158" t="s">
        <v>98</v>
      </c>
      <c r="E22" s="158" t="s">
        <v>141</v>
      </c>
      <c r="F22" s="157" t="s">
        <v>103</v>
      </c>
      <c r="G22" s="157" t="s">
        <v>107</v>
      </c>
      <c r="H22" s="159" t="s">
        <v>108</v>
      </c>
      <c r="I22" s="160" t="s">
        <v>109</v>
      </c>
      <c r="J22" s="115">
        <v>4</v>
      </c>
      <c r="K22" s="170">
        <v>43620</v>
      </c>
      <c r="L22" s="123">
        <v>43982</v>
      </c>
      <c r="M22" s="117">
        <f t="shared" si="0"/>
        <v>51.714285714285715</v>
      </c>
      <c r="N22" s="118" t="s">
        <v>115</v>
      </c>
    </row>
    <row r="23" spans="1:14" ht="287.25" customHeight="1" x14ac:dyDescent="0.2">
      <c r="A23" s="116">
        <v>6</v>
      </c>
      <c r="B23" s="168">
        <v>1801002</v>
      </c>
      <c r="C23" s="161" t="s">
        <v>151</v>
      </c>
      <c r="D23" s="155" t="s">
        <v>99</v>
      </c>
      <c r="E23" s="155" t="s">
        <v>97</v>
      </c>
      <c r="F23" s="126" t="s">
        <v>152</v>
      </c>
      <c r="G23" s="126" t="s">
        <v>132</v>
      </c>
      <c r="H23" s="126" t="s">
        <v>110</v>
      </c>
      <c r="I23" s="111" t="s">
        <v>104</v>
      </c>
      <c r="J23" s="111">
        <v>4</v>
      </c>
      <c r="K23" s="119">
        <v>43620</v>
      </c>
      <c r="L23" s="119">
        <v>43982</v>
      </c>
      <c r="M23" s="117">
        <f t="shared" si="0"/>
        <v>51.714285714285715</v>
      </c>
      <c r="N23" s="118" t="s">
        <v>115</v>
      </c>
    </row>
    <row r="24" spans="1:14" ht="409.6" customHeight="1" x14ac:dyDescent="0.2">
      <c r="A24" s="116">
        <v>7</v>
      </c>
      <c r="B24" s="169">
        <v>1801100</v>
      </c>
      <c r="C24" s="155" t="s">
        <v>153</v>
      </c>
      <c r="D24" s="155" t="s">
        <v>142</v>
      </c>
      <c r="E24" s="155" t="s">
        <v>143</v>
      </c>
      <c r="F24" s="126" t="s">
        <v>167</v>
      </c>
      <c r="G24" s="126" t="s">
        <v>89</v>
      </c>
      <c r="H24" s="126" t="s">
        <v>111</v>
      </c>
      <c r="I24" s="127" t="s">
        <v>168</v>
      </c>
      <c r="J24" s="111">
        <v>2</v>
      </c>
      <c r="K24" s="124">
        <v>43620</v>
      </c>
      <c r="L24" s="124">
        <v>43982</v>
      </c>
      <c r="M24" s="117">
        <f t="shared" si="0"/>
        <v>51.714285714285715</v>
      </c>
      <c r="N24" s="118" t="s">
        <v>115</v>
      </c>
    </row>
    <row r="25" spans="1:14" ht="352.5" customHeight="1" x14ac:dyDescent="0.2">
      <c r="A25" s="116">
        <v>8</v>
      </c>
      <c r="B25" s="169">
        <v>1801002</v>
      </c>
      <c r="C25" s="155" t="s">
        <v>154</v>
      </c>
      <c r="D25" s="155" t="s">
        <v>96</v>
      </c>
      <c r="E25" s="155" t="s">
        <v>144</v>
      </c>
      <c r="F25" s="162" t="s">
        <v>164</v>
      </c>
      <c r="G25" s="162" t="s">
        <v>89</v>
      </c>
      <c r="H25" s="162" t="s">
        <v>165</v>
      </c>
      <c r="I25" s="182" t="s">
        <v>166</v>
      </c>
      <c r="J25" s="173">
        <v>1</v>
      </c>
      <c r="K25" s="119">
        <v>43620</v>
      </c>
      <c r="L25" s="119">
        <v>43830</v>
      </c>
      <c r="M25" s="117">
        <f t="shared" si="0"/>
        <v>30</v>
      </c>
      <c r="N25" s="118" t="s">
        <v>115</v>
      </c>
    </row>
    <row r="26" spans="1:14" ht="306" customHeight="1" x14ac:dyDescent="0.2">
      <c r="A26" s="116">
        <v>9</v>
      </c>
      <c r="B26" s="169">
        <v>1801002</v>
      </c>
      <c r="C26" s="155" t="s">
        <v>155</v>
      </c>
      <c r="D26" s="155" t="s">
        <v>99</v>
      </c>
      <c r="E26" s="155" t="s">
        <v>145</v>
      </c>
      <c r="F26" s="126" t="s">
        <v>133</v>
      </c>
      <c r="G26" s="126" t="s">
        <v>107</v>
      </c>
      <c r="H26" s="126" t="s">
        <v>93</v>
      </c>
      <c r="I26" s="127" t="s">
        <v>134</v>
      </c>
      <c r="J26" s="111">
        <v>4</v>
      </c>
      <c r="K26" s="119">
        <v>43620</v>
      </c>
      <c r="L26" s="123">
        <v>43982</v>
      </c>
      <c r="M26" s="117">
        <f t="shared" si="0"/>
        <v>51.714285714285715</v>
      </c>
      <c r="N26" s="118" t="s">
        <v>115</v>
      </c>
    </row>
    <row r="27" spans="1:14" ht="326.25" customHeight="1" x14ac:dyDescent="0.2">
      <c r="A27" s="116">
        <v>10</v>
      </c>
      <c r="B27" s="169">
        <v>1801002</v>
      </c>
      <c r="C27" s="155" t="s">
        <v>156</v>
      </c>
      <c r="D27" s="155" t="s">
        <v>99</v>
      </c>
      <c r="E27" s="155" t="s">
        <v>146</v>
      </c>
      <c r="F27" s="126" t="s">
        <v>135</v>
      </c>
      <c r="G27" s="126" t="s">
        <v>162</v>
      </c>
      <c r="H27" s="126" t="s">
        <v>93</v>
      </c>
      <c r="I27" s="127" t="s">
        <v>136</v>
      </c>
      <c r="J27" s="111">
        <v>4</v>
      </c>
      <c r="K27" s="119">
        <v>43620</v>
      </c>
      <c r="L27" s="123">
        <v>43982</v>
      </c>
      <c r="M27" s="117">
        <f t="shared" si="0"/>
        <v>51.714285714285715</v>
      </c>
      <c r="N27" s="118" t="s">
        <v>115</v>
      </c>
    </row>
    <row r="28" spans="1:14" x14ac:dyDescent="0.2">
      <c r="A28" s="163"/>
      <c r="B28" s="163"/>
      <c r="C28" s="163"/>
      <c r="D28" s="163"/>
      <c r="E28" s="163"/>
      <c r="F28" s="163"/>
      <c r="G28" s="163"/>
      <c r="H28" s="163"/>
      <c r="I28" s="164"/>
      <c r="J28" s="164"/>
      <c r="K28" s="163"/>
      <c r="L28" s="163"/>
      <c r="M28" s="163"/>
      <c r="N28" s="163"/>
    </row>
    <row r="29" spans="1:14" ht="80.25" customHeight="1" x14ac:dyDescent="0.2"/>
    <row r="30" spans="1:14" ht="15" x14ac:dyDescent="0.2">
      <c r="E30" s="183" t="s">
        <v>161</v>
      </c>
      <c r="F30" s="183"/>
      <c r="G30" s="183"/>
    </row>
    <row r="31" spans="1:14" ht="15" x14ac:dyDescent="0.2">
      <c r="E31" s="184" t="s">
        <v>158</v>
      </c>
      <c r="F31" s="184"/>
      <c r="G31" s="184"/>
    </row>
  </sheetData>
  <mergeCells count="36">
    <mergeCell ref="G15:G18"/>
    <mergeCell ref="F15:F18"/>
    <mergeCell ref="C5:D5"/>
    <mergeCell ref="C7:D7"/>
    <mergeCell ref="C8:D8"/>
    <mergeCell ref="C9:D9"/>
    <mergeCell ref="E15:E18"/>
    <mergeCell ref="D15:D18"/>
    <mergeCell ref="C15:C18"/>
    <mergeCell ref="B15:B18"/>
    <mergeCell ref="A15:A18"/>
    <mergeCell ref="A6:B6"/>
    <mergeCell ref="A9:B9"/>
    <mergeCell ref="A13:A14"/>
    <mergeCell ref="B13:B14"/>
    <mergeCell ref="C19:C20"/>
    <mergeCell ref="D19:D20"/>
    <mergeCell ref="E19:E20"/>
    <mergeCell ref="A19:A20"/>
    <mergeCell ref="B19:B20"/>
    <mergeCell ref="E30:G30"/>
    <mergeCell ref="E31:G31"/>
    <mergeCell ref="C13:C14"/>
    <mergeCell ref="N13:N14"/>
    <mergeCell ref="M13:M14"/>
    <mergeCell ref="L13:L14"/>
    <mergeCell ref="K13:K14"/>
    <mergeCell ref="J13:J14"/>
    <mergeCell ref="I13:I14"/>
    <mergeCell ref="H13:H14"/>
    <mergeCell ref="G13:G14"/>
    <mergeCell ref="F13:F14"/>
    <mergeCell ref="E13:E14"/>
    <mergeCell ref="D13:D14"/>
    <mergeCell ref="G19:G20"/>
    <mergeCell ref="N19:N20"/>
  </mergeCells>
  <printOptions horizontalCentered="1" verticalCentered="1"/>
  <pageMargins left="0.98425196850393704" right="0" top="0.56000000000000005" bottom="0" header="0.31496062992125984" footer="0"/>
  <pageSetup paperSize="5" scale="59" firstPageNumber="0" fitToHeight="6" orientation="landscape" r:id="rId1"/>
  <headerFooter alignWithMargins="0">
    <oddHeader>&amp;C&amp;"Times New Roman,Normal"&amp;12&amp;A</oddHeader>
    <oddFooter>&amp;C&amp;"Times New Roman,Normal"&amp;12Página &amp;P</oddFooter>
  </headerFooter>
  <rowBreaks count="2" manualBreakCount="2">
    <brk id="14" max="16383" man="1"/>
    <brk id="1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5"/>
  <sheetViews>
    <sheetView workbookViewId="0"/>
  </sheetViews>
  <sheetFormatPr baseColWidth="10" defaultRowHeight="12.75" x14ac:dyDescent="0.2"/>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42578125" customWidth="1"/>
    <col min="11" max="11" width="12.85546875" customWidth="1"/>
    <col min="12" max="12" width="12.42578125" customWidth="1"/>
    <col min="13" max="13" width="11.42578125" style="5"/>
    <col min="15" max="15" width="11.42578125" style="6"/>
    <col min="16" max="16" width="12.42578125" style="6" customWidth="1"/>
    <col min="17" max="17" width="15.42578125" style="6" customWidth="1"/>
    <col min="18" max="18" width="14.140625" style="6" customWidth="1"/>
    <col min="19" max="19" width="15" customWidth="1"/>
    <col min="20" max="20" width="15.42578125" customWidth="1"/>
  </cols>
  <sheetData>
    <row r="1" spans="1:20" ht="14.25" customHeight="1" x14ac:dyDescent="0.25">
      <c r="A1" s="3"/>
      <c r="B1" s="7"/>
      <c r="C1" s="55" t="s">
        <v>27</v>
      </c>
      <c r="D1" s="55"/>
      <c r="E1" s="55"/>
      <c r="F1" s="55"/>
      <c r="G1" s="55"/>
      <c r="H1" s="55"/>
      <c r="I1" s="55"/>
      <c r="J1" s="55"/>
      <c r="K1" s="55"/>
      <c r="L1" s="55"/>
      <c r="M1" s="55"/>
      <c r="N1" s="55"/>
      <c r="O1" s="55"/>
      <c r="P1" s="55"/>
      <c r="Q1" s="55"/>
      <c r="R1" s="55"/>
    </row>
    <row r="2" spans="1:20" ht="15" customHeight="1" x14ac:dyDescent="0.25">
      <c r="A2" s="3"/>
      <c r="B2" s="7"/>
      <c r="C2" s="55" t="s">
        <v>1</v>
      </c>
      <c r="D2" s="55"/>
      <c r="E2" s="55"/>
      <c r="F2" s="55"/>
      <c r="G2" s="55"/>
      <c r="H2" s="55"/>
      <c r="I2" s="55"/>
      <c r="J2" s="55"/>
      <c r="K2" s="55"/>
      <c r="L2" s="55"/>
      <c r="M2" s="55"/>
      <c r="N2" s="55"/>
      <c r="O2" s="55"/>
      <c r="P2" s="55"/>
      <c r="Q2" s="55"/>
      <c r="R2" s="55"/>
    </row>
    <row r="3" spans="1:20" ht="15" customHeight="1" x14ac:dyDescent="0.25">
      <c r="A3" s="3"/>
      <c r="B3" s="7"/>
      <c r="C3" s="55" t="s">
        <v>28</v>
      </c>
      <c r="D3" s="55"/>
      <c r="E3" s="55"/>
      <c r="F3" s="55"/>
      <c r="G3" s="55"/>
      <c r="H3" s="55"/>
      <c r="I3" s="55"/>
      <c r="J3" s="55"/>
      <c r="K3" s="55"/>
      <c r="L3" s="55"/>
      <c r="M3" s="55"/>
      <c r="N3" s="55"/>
      <c r="O3" s="55"/>
      <c r="P3" s="55"/>
      <c r="Q3" s="55"/>
      <c r="R3" s="55"/>
    </row>
    <row r="4" spans="1:20" ht="15" x14ac:dyDescent="0.25">
      <c r="A4" s="8" t="s">
        <v>3</v>
      </c>
      <c r="B4" s="8"/>
      <c r="C4" s="8"/>
      <c r="D4" s="9"/>
      <c r="G4" s="9"/>
      <c r="H4" s="9"/>
      <c r="I4" s="9"/>
      <c r="J4" s="9"/>
      <c r="K4" s="9"/>
      <c r="L4" s="9"/>
      <c r="M4" s="10"/>
      <c r="N4" s="11"/>
      <c r="O4" s="10"/>
      <c r="P4" s="10"/>
      <c r="Q4" s="10"/>
      <c r="R4" s="10"/>
    </row>
    <row r="5" spans="1:20" ht="15" x14ac:dyDescent="0.25">
      <c r="A5" s="8" t="s">
        <v>5</v>
      </c>
      <c r="B5" s="8"/>
      <c r="C5" s="8"/>
      <c r="D5" s="9"/>
      <c r="G5" s="9"/>
      <c r="H5" s="9"/>
      <c r="I5" s="9"/>
      <c r="J5" s="9"/>
      <c r="K5" s="9"/>
      <c r="L5" s="9"/>
      <c r="M5" s="10"/>
      <c r="N5" s="11"/>
      <c r="O5" s="10"/>
      <c r="P5" s="10"/>
      <c r="Q5" s="10"/>
      <c r="R5" s="10"/>
    </row>
    <row r="6" spans="1:20" ht="15" x14ac:dyDescent="0.25">
      <c r="A6" s="8" t="s">
        <v>29</v>
      </c>
      <c r="B6" s="8"/>
      <c r="C6" s="12"/>
      <c r="D6" s="9"/>
      <c r="G6" s="9"/>
      <c r="H6" s="9"/>
      <c r="I6" s="9"/>
      <c r="J6" s="9"/>
      <c r="K6" s="9"/>
      <c r="L6" s="9"/>
      <c r="M6" s="10"/>
      <c r="N6" s="11"/>
      <c r="O6" s="10"/>
      <c r="P6" s="10"/>
      <c r="Q6" s="10"/>
      <c r="R6" s="10"/>
    </row>
    <row r="7" spans="1:20" ht="15" customHeight="1" x14ac:dyDescent="0.25">
      <c r="A7" s="13" t="s">
        <v>30</v>
      </c>
      <c r="B7" s="13"/>
      <c r="C7" s="2"/>
      <c r="D7" s="14"/>
      <c r="G7" s="14"/>
      <c r="H7" s="14"/>
      <c r="I7" s="14"/>
      <c r="J7" s="14"/>
      <c r="K7" s="14"/>
      <c r="L7" s="14"/>
      <c r="M7" s="10"/>
      <c r="N7" s="11"/>
      <c r="O7" s="10"/>
      <c r="P7" s="10"/>
      <c r="Q7" s="10"/>
      <c r="R7" s="10"/>
    </row>
    <row r="8" spans="1:20" ht="15" customHeight="1" x14ac:dyDescent="0.25">
      <c r="A8" s="79" t="s">
        <v>31</v>
      </c>
      <c r="B8" s="79"/>
      <c r="C8" s="79"/>
      <c r="D8" s="79"/>
      <c r="G8" s="73"/>
      <c r="H8" s="73"/>
      <c r="I8" s="2"/>
      <c r="J8" s="2"/>
      <c r="K8" s="2"/>
      <c r="L8" s="2"/>
      <c r="M8" s="10"/>
      <c r="N8" s="11"/>
      <c r="O8" s="10"/>
      <c r="P8" s="10"/>
      <c r="Q8" s="10"/>
      <c r="R8" s="10"/>
    </row>
    <row r="9" spans="1:20" ht="15" customHeight="1" x14ac:dyDescent="0.25">
      <c r="A9" s="13" t="s">
        <v>32</v>
      </c>
      <c r="B9" s="13"/>
      <c r="C9" s="13"/>
      <c r="D9" s="13"/>
      <c r="G9" s="73"/>
      <c r="H9" s="73"/>
      <c r="I9" s="2"/>
      <c r="J9" s="2"/>
      <c r="K9" s="2"/>
      <c r="L9" s="2"/>
      <c r="M9" s="10"/>
      <c r="N9" s="11"/>
      <c r="O9" s="10"/>
      <c r="P9" s="10"/>
      <c r="Q9" s="10"/>
      <c r="R9" s="10"/>
    </row>
    <row r="10" spans="1:20" ht="15" x14ac:dyDescent="0.25">
      <c r="B10" s="1"/>
      <c r="C10" s="13"/>
      <c r="D10" s="13"/>
      <c r="E10" s="13"/>
      <c r="F10" s="13"/>
      <c r="G10" s="15"/>
      <c r="H10" s="15"/>
      <c r="I10" s="2"/>
      <c r="J10" s="2"/>
      <c r="K10" s="2"/>
      <c r="L10" s="2"/>
      <c r="M10" s="10"/>
      <c r="N10" s="11"/>
      <c r="O10" s="10"/>
      <c r="P10" s="10"/>
      <c r="Q10" s="10"/>
      <c r="R10" s="10"/>
    </row>
    <row r="11" spans="1:20" ht="70.7" customHeight="1" x14ac:dyDescent="0.2">
      <c r="A11" s="74" t="s">
        <v>12</v>
      </c>
      <c r="B11" s="75" t="s">
        <v>13</v>
      </c>
      <c r="C11" s="76" t="s">
        <v>33</v>
      </c>
      <c r="D11" s="77" t="s">
        <v>34</v>
      </c>
      <c r="E11" s="77" t="s">
        <v>35</v>
      </c>
      <c r="F11" s="78" t="s">
        <v>36</v>
      </c>
      <c r="G11" s="72" t="s">
        <v>17</v>
      </c>
      <c r="H11" s="72" t="s">
        <v>18</v>
      </c>
      <c r="I11" s="72" t="s">
        <v>37</v>
      </c>
      <c r="J11" s="72" t="s">
        <v>38</v>
      </c>
      <c r="K11" s="72" t="s">
        <v>21</v>
      </c>
      <c r="L11" s="66" t="s">
        <v>22</v>
      </c>
      <c r="M11" s="65" t="s">
        <v>39</v>
      </c>
      <c r="N11" s="67" t="s">
        <v>40</v>
      </c>
      <c r="O11" s="65" t="s">
        <v>41</v>
      </c>
      <c r="P11" s="65" t="s">
        <v>42</v>
      </c>
      <c r="Q11" s="65" t="s">
        <v>43</v>
      </c>
      <c r="R11" s="65" t="s">
        <v>44</v>
      </c>
      <c r="S11" s="68" t="s">
        <v>45</v>
      </c>
      <c r="T11" s="68" t="s">
        <v>45</v>
      </c>
    </row>
    <row r="12" spans="1:20" ht="69.75" customHeight="1" x14ac:dyDescent="0.2">
      <c r="A12" s="74" t="s">
        <v>12</v>
      </c>
      <c r="B12" s="75" t="s">
        <v>13</v>
      </c>
      <c r="C12" s="76" t="s">
        <v>33</v>
      </c>
      <c r="D12" s="77" t="s">
        <v>34</v>
      </c>
      <c r="E12" s="77" t="s">
        <v>35</v>
      </c>
      <c r="F12" s="78" t="s">
        <v>36</v>
      </c>
      <c r="G12" s="72" t="s">
        <v>17</v>
      </c>
      <c r="H12" s="72" t="s">
        <v>18</v>
      </c>
      <c r="I12" s="72" t="s">
        <v>37</v>
      </c>
      <c r="J12" s="72" t="s">
        <v>38</v>
      </c>
      <c r="K12" s="72" t="s">
        <v>21</v>
      </c>
      <c r="L12" s="66" t="s">
        <v>22</v>
      </c>
      <c r="M12" s="65" t="s">
        <v>39</v>
      </c>
      <c r="N12" s="67" t="s">
        <v>40</v>
      </c>
      <c r="O12" s="65" t="s">
        <v>41</v>
      </c>
      <c r="P12" s="65" t="s">
        <v>42</v>
      </c>
      <c r="Q12" s="65" t="s">
        <v>43</v>
      </c>
      <c r="R12" s="65" t="s">
        <v>44</v>
      </c>
      <c r="S12" s="16" t="s">
        <v>46</v>
      </c>
      <c r="T12" s="17" t="s">
        <v>47</v>
      </c>
    </row>
    <row r="13" spans="1:20" x14ac:dyDescent="0.2">
      <c r="A13" s="69"/>
      <c r="B13" s="70"/>
      <c r="C13" s="71"/>
      <c r="D13" s="71"/>
      <c r="E13" s="71"/>
      <c r="F13" s="59"/>
      <c r="G13" s="59"/>
      <c r="H13" s="60"/>
      <c r="I13" s="60"/>
      <c r="J13" s="59"/>
      <c r="K13" s="64"/>
      <c r="L13" s="64"/>
      <c r="M13" s="19" t="s">
        <v>48</v>
      </c>
      <c r="N13" s="18"/>
      <c r="O13" s="20">
        <f>IF(N13=0,0,+N13/J13)</f>
        <v>0</v>
      </c>
      <c r="P13" s="19" t="e">
        <f>+M13*O13</f>
        <v>#VALUE!</v>
      </c>
      <c r="Q13" s="19" t="e">
        <f>IF(L13&lt;=$G$9,P13,0)</f>
        <v>#VALUE!</v>
      </c>
      <c r="R13" s="19" t="str">
        <f>IF($G$9&gt;=L13,M13,0)</f>
        <v>0 0 0 0</v>
      </c>
      <c r="S13" s="21"/>
      <c r="T13" s="22"/>
    </row>
    <row r="14" spans="1:20" x14ac:dyDescent="0.2">
      <c r="A14" s="69"/>
      <c r="B14" s="70"/>
      <c r="C14" s="71"/>
      <c r="D14" s="71"/>
      <c r="E14" s="71"/>
      <c r="F14" s="59"/>
      <c r="G14" s="59"/>
      <c r="H14" s="60"/>
      <c r="I14" s="60"/>
      <c r="J14" s="59"/>
      <c r="K14" s="64"/>
      <c r="L14" s="64"/>
      <c r="M14" s="19"/>
      <c r="N14" s="23"/>
      <c r="O14" s="20">
        <f>IF(N14=0,0,+N14/J14)</f>
        <v>0</v>
      </c>
      <c r="P14" s="19">
        <f>+M14*O14</f>
        <v>0</v>
      </c>
      <c r="Q14" s="19">
        <f>IF(L14&lt;=$G$9,P14,0)</f>
        <v>0</v>
      </c>
      <c r="R14" s="19">
        <f>IF($G$9&gt;=L14,M14,0)</f>
        <v>0</v>
      </c>
      <c r="S14" s="21"/>
      <c r="T14" s="22"/>
    </row>
    <row r="15" spans="1:20" x14ac:dyDescent="0.2">
      <c r="A15" s="69"/>
      <c r="B15" s="70"/>
      <c r="C15" s="71"/>
      <c r="D15" s="71"/>
      <c r="E15" s="71"/>
      <c r="F15" s="59"/>
      <c r="G15" s="59"/>
      <c r="H15" s="60"/>
      <c r="I15" s="60"/>
      <c r="J15" s="59"/>
      <c r="K15" s="64"/>
      <c r="L15" s="64"/>
      <c r="M15" s="19"/>
      <c r="N15" s="24"/>
      <c r="O15" s="20">
        <f>IF(N15=0,0,+N15/J15)</f>
        <v>0</v>
      </c>
      <c r="P15" s="19">
        <f>+M15*O15</f>
        <v>0</v>
      </c>
      <c r="Q15" s="19">
        <f>IF(L15&lt;=$G$9,P15,0)</f>
        <v>0</v>
      </c>
      <c r="R15" s="19">
        <f>IF($G$9&gt;=L15,M15,0)</f>
        <v>0</v>
      </c>
      <c r="S15" s="21"/>
      <c r="T15" s="22"/>
    </row>
    <row r="16" spans="1:20" s="6" customFormat="1" ht="185.85" customHeight="1" x14ac:dyDescent="0.2">
      <c r="A16" s="69"/>
      <c r="B16" s="70"/>
      <c r="C16" s="71"/>
      <c r="D16" s="71"/>
      <c r="E16" s="71"/>
      <c r="F16" s="59"/>
      <c r="G16" s="59"/>
      <c r="H16" s="60"/>
      <c r="I16" s="60"/>
      <c r="J16" s="59"/>
      <c r="K16" s="64"/>
      <c r="L16" s="64"/>
      <c r="M16" s="19"/>
      <c r="N16" s="25"/>
      <c r="O16" s="20">
        <f>IF(N16=0,0,+N16/J16)</f>
        <v>0</v>
      </c>
      <c r="P16" s="19">
        <f>+M16*O16</f>
        <v>0</v>
      </c>
      <c r="Q16" s="19">
        <f>IF(L16&lt;=$G$9,P16,0)</f>
        <v>0</v>
      </c>
      <c r="R16" s="19">
        <f>IF($G$9&gt;=L16,M16,0)</f>
        <v>0</v>
      </c>
      <c r="S16" s="26"/>
      <c r="T16" s="27"/>
    </row>
    <row r="17" spans="1:256" s="6" customFormat="1" x14ac:dyDescent="0.2">
      <c r="A17" s="28" t="s">
        <v>49</v>
      </c>
      <c r="B17" s="29"/>
      <c r="C17" s="29"/>
      <c r="D17" s="29"/>
      <c r="E17" s="29"/>
      <c r="F17" s="29"/>
      <c r="G17" s="29"/>
      <c r="H17" s="29"/>
      <c r="I17" s="29"/>
      <c r="J17" s="29"/>
      <c r="K17" s="30"/>
      <c r="L17" s="29"/>
      <c r="M17" s="29"/>
      <c r="N17" s="29"/>
      <c r="O17" s="30"/>
      <c r="P17" s="31" t="e">
        <f>SUM(P13:P16)</f>
        <v>#VALUE!</v>
      </c>
      <c r="Q17" s="31" t="e">
        <f>SUM(Q13:Q16)</f>
        <v>#VALUE!</v>
      </c>
      <c r="R17" s="32">
        <f>SUM(R13:R16)</f>
        <v>0</v>
      </c>
      <c r="S17" s="33"/>
      <c r="T17" s="34"/>
      <c r="IV17"/>
    </row>
    <row r="18" spans="1:256" x14ac:dyDescent="0.2">
      <c r="A18" s="61" t="s">
        <v>50</v>
      </c>
      <c r="B18" s="61"/>
      <c r="C18" s="61"/>
      <c r="D18" s="61"/>
      <c r="E18" s="61"/>
      <c r="F18" s="61"/>
      <c r="G18" s="61"/>
      <c r="H18" s="61"/>
      <c r="I18" s="61"/>
      <c r="J18" s="61"/>
      <c r="K18" s="61"/>
      <c r="L18" s="61"/>
      <c r="M18" s="61"/>
      <c r="N18" s="61"/>
      <c r="O18" s="61"/>
      <c r="P18" s="61"/>
      <c r="Q18" s="61"/>
      <c r="R18" s="61"/>
      <c r="S18" s="61"/>
      <c r="T18" s="61"/>
      <c r="U18" s="61"/>
    </row>
    <row r="19" spans="1:256" x14ac:dyDescent="0.2">
      <c r="C19" s="35"/>
      <c r="D19" s="35"/>
      <c r="E19" s="35"/>
      <c r="F19" s="36"/>
      <c r="G19" s="36"/>
      <c r="H19" s="36"/>
      <c r="I19" s="36"/>
      <c r="K19" s="37"/>
      <c r="L19" s="37"/>
      <c r="N19" s="38"/>
      <c r="O19" s="33"/>
    </row>
    <row r="20" spans="1:256" ht="12.75" customHeight="1" x14ac:dyDescent="0.2">
      <c r="A20" s="62" t="s">
        <v>51</v>
      </c>
      <c r="B20" s="62"/>
      <c r="C20" s="62"/>
      <c r="D20" s="62"/>
      <c r="G20" s="63" t="s">
        <v>52</v>
      </c>
      <c r="H20" s="63"/>
      <c r="I20" s="63"/>
      <c r="J20" s="63"/>
      <c r="K20" s="63"/>
      <c r="L20" s="63"/>
      <c r="M20" s="63"/>
      <c r="N20" s="63"/>
      <c r="O20" s="63"/>
      <c r="P20" s="63"/>
      <c r="Q20" s="63"/>
      <c r="R20" s="63"/>
      <c r="S20" s="63"/>
      <c r="T20" s="63"/>
      <c r="U20" s="63"/>
    </row>
    <row r="21" spans="1:256" x14ac:dyDescent="0.2">
      <c r="A21" s="39"/>
      <c r="B21" s="40"/>
      <c r="C21" s="38"/>
      <c r="D21" s="38"/>
      <c r="G21" s="54" t="s">
        <v>53</v>
      </c>
      <c r="H21" s="54"/>
      <c r="I21" s="54"/>
      <c r="J21" s="54"/>
      <c r="K21" s="54"/>
      <c r="L21" s="54"/>
      <c r="M21" s="54"/>
      <c r="N21" s="54"/>
      <c r="O21" s="54"/>
      <c r="P21" s="54"/>
      <c r="Q21" s="54"/>
      <c r="R21" s="54"/>
      <c r="S21" s="54"/>
      <c r="T21" s="54"/>
      <c r="U21" s="54"/>
    </row>
    <row r="22" spans="1:256" ht="12.75" customHeight="1" x14ac:dyDescent="0.2">
      <c r="A22" s="41"/>
      <c r="B22" s="4"/>
      <c r="C22" s="57" t="s">
        <v>54</v>
      </c>
      <c r="D22" s="57"/>
      <c r="E22" s="57"/>
      <c r="G22" s="42" t="s">
        <v>55</v>
      </c>
      <c r="H22" s="38"/>
      <c r="I22" s="38"/>
      <c r="J22" s="38"/>
      <c r="K22" s="38"/>
      <c r="L22" s="38"/>
      <c r="M22" s="43"/>
      <c r="N22" s="38"/>
      <c r="O22" s="33"/>
      <c r="P22" s="33"/>
      <c r="Q22" s="33"/>
      <c r="R22" s="44"/>
      <c r="S22" s="58" t="s">
        <v>56</v>
      </c>
      <c r="T22" s="58"/>
      <c r="U22" s="45">
        <f>+R17</f>
        <v>0</v>
      </c>
    </row>
    <row r="23" spans="1:256" ht="12.75" customHeight="1" x14ac:dyDescent="0.2">
      <c r="A23" s="46"/>
      <c r="B23" s="47"/>
      <c r="C23" s="57" t="s">
        <v>57</v>
      </c>
      <c r="D23" s="57"/>
      <c r="E23" s="57"/>
      <c r="G23" s="48" t="s">
        <v>58</v>
      </c>
      <c r="N23" s="38"/>
      <c r="O23" s="33"/>
      <c r="P23" s="33"/>
      <c r="S23" s="58" t="s">
        <v>59</v>
      </c>
      <c r="T23" s="58"/>
      <c r="U23" s="45">
        <f>SUM(M13:M16)</f>
        <v>0</v>
      </c>
    </row>
    <row r="24" spans="1:256" ht="15" customHeight="1" x14ac:dyDescent="0.25">
      <c r="A24" s="49"/>
      <c r="B24" s="50"/>
      <c r="C24" s="57" t="s">
        <v>60</v>
      </c>
      <c r="D24" s="57"/>
      <c r="E24" s="57"/>
      <c r="G24" s="42" t="s">
        <v>61</v>
      </c>
      <c r="H24" s="38"/>
      <c r="I24" s="38"/>
      <c r="J24" s="38"/>
      <c r="K24" s="38"/>
      <c r="L24" s="38"/>
      <c r="M24" s="43"/>
      <c r="N24" s="38"/>
      <c r="O24" s="33"/>
      <c r="P24" s="33"/>
      <c r="Q24" s="33"/>
      <c r="R24" s="44"/>
      <c r="S24" s="58" t="s">
        <v>62</v>
      </c>
      <c r="T24" s="58"/>
      <c r="U24" s="51" t="e">
        <f>IF(Q17=0,0,+Q17/U22)</f>
        <v>#VALUE!</v>
      </c>
    </row>
    <row r="25" spans="1:256" ht="12.75" customHeight="1" x14ac:dyDescent="0.2">
      <c r="A25" s="52"/>
      <c r="B25" s="53"/>
      <c r="C25" s="57" t="s">
        <v>63</v>
      </c>
      <c r="D25" s="57"/>
      <c r="E25" s="57"/>
      <c r="G25" s="42" t="s">
        <v>64</v>
      </c>
      <c r="H25" s="38"/>
      <c r="I25" s="38"/>
      <c r="J25" s="38"/>
      <c r="K25" s="38"/>
      <c r="L25" s="38"/>
      <c r="M25" s="43"/>
      <c r="N25" s="38"/>
      <c r="O25" s="33"/>
      <c r="P25" s="33"/>
      <c r="Q25" s="33"/>
      <c r="R25" s="44"/>
      <c r="S25" s="58" t="s">
        <v>65</v>
      </c>
      <c r="T25" s="58"/>
      <c r="U25" s="51" t="e">
        <f>IF(P17=0,0,+P17/U23)</f>
        <v>#VALUE!</v>
      </c>
    </row>
  </sheetData>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5"/>
  <sheetViews>
    <sheetView workbookViewId="0"/>
  </sheetViews>
  <sheetFormatPr baseColWidth="10" defaultRowHeight="12.75" x14ac:dyDescent="0.2"/>
  <cols>
    <col min="2" max="3" width="8.85546875" customWidth="1"/>
    <col min="4" max="4" width="9.7109375" customWidth="1"/>
    <col min="5" max="5" width="7.140625" customWidth="1"/>
    <col min="6" max="6" width="12.28515625" customWidth="1"/>
    <col min="7" max="7" width="15.28515625" customWidth="1"/>
    <col min="8" max="8" width="12.85546875" customWidth="1"/>
    <col min="9" max="9" width="28.140625" customWidth="1"/>
    <col min="10" max="10" width="17.42578125" customWidth="1"/>
    <col min="11" max="11" width="9.5703125" customWidth="1"/>
    <col min="12" max="12" width="8.5703125" customWidth="1"/>
    <col min="13" max="13" width="9.140625" customWidth="1"/>
    <col min="14" max="14" width="12.140625" customWidth="1"/>
  </cols>
  <sheetData>
    <row r="1" spans="2:14" x14ac:dyDescent="0.2">
      <c r="B1" s="80"/>
      <c r="C1" s="81" t="s">
        <v>0</v>
      </c>
      <c r="D1" s="81"/>
      <c r="E1" s="81"/>
      <c r="F1" s="81"/>
      <c r="G1" s="81"/>
      <c r="H1" s="81"/>
      <c r="I1" s="81"/>
      <c r="J1" s="81"/>
      <c r="K1" s="81"/>
      <c r="L1" s="81"/>
      <c r="M1" s="81"/>
      <c r="N1" s="82"/>
    </row>
    <row r="2" spans="2:14" x14ac:dyDescent="0.2">
      <c r="B2" s="83"/>
      <c r="C2" s="84" t="s">
        <v>1</v>
      </c>
      <c r="D2" s="84"/>
      <c r="E2" s="84"/>
      <c r="F2" s="84"/>
      <c r="G2" s="84"/>
      <c r="H2" s="84"/>
      <c r="I2" s="84"/>
      <c r="J2" s="84"/>
      <c r="K2" s="84"/>
      <c r="L2" s="84"/>
      <c r="M2" s="84"/>
      <c r="N2" s="85"/>
    </row>
    <row r="3" spans="2:14" x14ac:dyDescent="0.2">
      <c r="B3" s="83"/>
      <c r="C3" s="86" t="s">
        <v>2</v>
      </c>
      <c r="D3" s="86"/>
      <c r="E3" s="84"/>
      <c r="F3" s="84"/>
      <c r="G3" s="84"/>
      <c r="H3" s="84"/>
      <c r="I3" s="84"/>
      <c r="J3" s="84"/>
      <c r="K3" s="84"/>
      <c r="L3" s="84"/>
      <c r="M3" s="84"/>
      <c r="N3" s="85"/>
    </row>
    <row r="4" spans="2:14" x14ac:dyDescent="0.2">
      <c r="B4" s="87" t="s">
        <v>80</v>
      </c>
      <c r="C4" s="88" t="s">
        <v>4</v>
      </c>
      <c r="D4" s="89"/>
      <c r="E4" s="83"/>
      <c r="F4" s="83"/>
      <c r="G4" s="83"/>
      <c r="H4" s="83"/>
      <c r="I4" s="83"/>
      <c r="J4" s="83"/>
      <c r="K4" s="83"/>
      <c r="L4" s="83"/>
      <c r="M4" s="83"/>
      <c r="N4" s="85"/>
    </row>
    <row r="5" spans="2:14" x14ac:dyDescent="0.2">
      <c r="B5" s="87" t="s">
        <v>29</v>
      </c>
      <c r="C5" s="88" t="s">
        <v>7</v>
      </c>
      <c r="D5" s="89"/>
      <c r="E5" s="83"/>
      <c r="F5" s="83"/>
      <c r="G5" s="83"/>
      <c r="H5" s="83"/>
      <c r="I5" s="83"/>
      <c r="J5" s="83"/>
      <c r="K5" s="83"/>
      <c r="L5" s="83"/>
      <c r="M5" s="83"/>
      <c r="N5" s="85"/>
    </row>
    <row r="6" spans="2:14" x14ac:dyDescent="0.2">
      <c r="B6" s="90" t="s">
        <v>81</v>
      </c>
      <c r="C6" s="91">
        <v>2017</v>
      </c>
      <c r="D6" s="89"/>
      <c r="E6" s="83"/>
      <c r="F6" s="92"/>
      <c r="G6" s="92"/>
      <c r="H6" s="92"/>
      <c r="I6" s="92"/>
      <c r="J6" s="92"/>
      <c r="K6" s="92"/>
      <c r="L6" s="92"/>
      <c r="M6" s="92"/>
      <c r="N6" s="85"/>
    </row>
    <row r="7" spans="2:14" ht="36.75" x14ac:dyDescent="0.2">
      <c r="B7" s="90" t="s">
        <v>82</v>
      </c>
      <c r="C7" s="93" t="s">
        <v>77</v>
      </c>
      <c r="D7" s="93"/>
      <c r="E7" s="83"/>
      <c r="F7" s="89"/>
      <c r="G7" s="94"/>
      <c r="H7" s="95"/>
      <c r="I7" s="92"/>
      <c r="J7" s="92"/>
      <c r="K7" s="92"/>
      <c r="L7" s="92"/>
      <c r="M7" s="92"/>
      <c r="N7" s="85"/>
    </row>
    <row r="8" spans="2:14" x14ac:dyDescent="0.2">
      <c r="B8" s="96" t="s">
        <v>83</v>
      </c>
      <c r="C8" s="88" t="s">
        <v>66</v>
      </c>
      <c r="D8" s="89"/>
      <c r="E8" s="83"/>
      <c r="F8" s="95"/>
      <c r="G8" s="95"/>
      <c r="H8" s="95"/>
      <c r="I8" s="83"/>
      <c r="J8" s="83"/>
      <c r="K8" s="95"/>
      <c r="L8" s="97"/>
      <c r="M8" s="95"/>
      <c r="N8" s="85"/>
    </row>
    <row r="9" spans="2:14" ht="36" x14ac:dyDescent="0.2">
      <c r="B9" s="98" t="s">
        <v>13</v>
      </c>
      <c r="C9" s="98" t="s">
        <v>79</v>
      </c>
      <c r="D9" s="98" t="s">
        <v>14</v>
      </c>
      <c r="E9" s="98" t="s">
        <v>15</v>
      </c>
      <c r="F9" s="99" t="s">
        <v>16</v>
      </c>
      <c r="G9" s="99" t="s">
        <v>17</v>
      </c>
      <c r="H9" s="99" t="s">
        <v>18</v>
      </c>
      <c r="I9" s="99" t="s">
        <v>19</v>
      </c>
      <c r="J9" s="99" t="s">
        <v>20</v>
      </c>
      <c r="K9" s="99" t="s">
        <v>21</v>
      </c>
      <c r="L9" s="99" t="s">
        <v>22</v>
      </c>
      <c r="M9" s="100" t="s">
        <v>23</v>
      </c>
      <c r="N9" s="99" t="s">
        <v>24</v>
      </c>
    </row>
    <row r="10" spans="2:14" ht="79.5" customHeight="1" x14ac:dyDescent="0.2">
      <c r="B10" s="227"/>
      <c r="C10" s="228" t="s">
        <v>68</v>
      </c>
      <c r="D10" s="228" t="s">
        <v>74</v>
      </c>
      <c r="E10" s="228" t="s">
        <v>75</v>
      </c>
      <c r="F10" s="226" t="s">
        <v>67</v>
      </c>
      <c r="G10" s="226" t="s">
        <v>76</v>
      </c>
      <c r="H10" s="226" t="s">
        <v>69</v>
      </c>
      <c r="I10" s="101" t="s">
        <v>73</v>
      </c>
      <c r="J10" s="101" t="s">
        <v>70</v>
      </c>
      <c r="K10" s="102">
        <v>43248</v>
      </c>
      <c r="L10" s="102">
        <v>43432</v>
      </c>
      <c r="M10" s="103"/>
      <c r="N10" s="224" t="s">
        <v>78</v>
      </c>
    </row>
    <row r="11" spans="2:14" ht="144.75" customHeight="1" x14ac:dyDescent="0.2">
      <c r="B11" s="227"/>
      <c r="C11" s="228"/>
      <c r="D11" s="228"/>
      <c r="E11" s="228"/>
      <c r="F11" s="226"/>
      <c r="G11" s="226"/>
      <c r="H11" s="226"/>
      <c r="I11" s="104" t="s">
        <v>71</v>
      </c>
      <c r="J11" s="104" t="s">
        <v>72</v>
      </c>
      <c r="K11" s="102">
        <v>43248</v>
      </c>
      <c r="L11" s="102">
        <v>43432</v>
      </c>
      <c r="M11" s="103"/>
      <c r="N11" s="225"/>
    </row>
    <row r="12" spans="2:14" ht="41.25" customHeight="1" x14ac:dyDescent="0.2">
      <c r="B12" s="105"/>
      <c r="C12" s="106"/>
      <c r="D12" s="106"/>
      <c r="E12" s="106"/>
      <c r="F12" s="107"/>
      <c r="G12" s="107"/>
      <c r="H12" s="107"/>
      <c r="I12" s="108"/>
      <c r="J12" s="108"/>
      <c r="K12" s="109"/>
      <c r="L12" s="109"/>
      <c r="M12" s="110"/>
      <c r="N12" s="107"/>
    </row>
    <row r="13" spans="2:14" ht="17.25" customHeight="1" x14ac:dyDescent="0.2">
      <c r="H13" s="3"/>
      <c r="I13" s="3" t="s">
        <v>25</v>
      </c>
      <c r="J13" s="3"/>
    </row>
    <row r="14" spans="2:14" ht="14.25" customHeight="1" x14ac:dyDescent="0.2">
      <c r="H14" s="3"/>
      <c r="I14" s="56" t="s">
        <v>26</v>
      </c>
    </row>
    <row r="15" spans="2:14" ht="67.5" customHeight="1" x14ac:dyDescent="0.2"/>
    <row r="16" spans="2:14" ht="67.5" customHeight="1" x14ac:dyDescent="0.2"/>
    <row r="17" ht="67.5" customHeight="1" x14ac:dyDescent="0.2"/>
    <row r="18" ht="67.5" customHeight="1" x14ac:dyDescent="0.2"/>
    <row r="19" ht="67.5" customHeight="1" x14ac:dyDescent="0.2"/>
    <row r="20" ht="67.5" customHeight="1" x14ac:dyDescent="0.2"/>
    <row r="21" ht="67.5" customHeight="1" x14ac:dyDescent="0.2"/>
    <row r="22" ht="67.5" customHeight="1" x14ac:dyDescent="0.2"/>
    <row r="23" ht="67.5" customHeight="1" x14ac:dyDescent="0.2"/>
    <row r="24" ht="67.5" customHeight="1" x14ac:dyDescent="0.2"/>
    <row r="25" ht="67.5" customHeight="1" x14ac:dyDescent="0.2"/>
    <row r="26" ht="67.5" customHeight="1" x14ac:dyDescent="0.2"/>
    <row r="27" ht="67.5" customHeight="1" x14ac:dyDescent="0.2"/>
    <row r="28" ht="67.5" customHeight="1" x14ac:dyDescent="0.2"/>
    <row r="29" ht="67.5" customHeight="1" x14ac:dyDescent="0.2"/>
    <row r="30" ht="67.5" customHeight="1" x14ac:dyDescent="0.2"/>
    <row r="31" ht="67.5" customHeight="1" x14ac:dyDescent="0.2"/>
    <row r="32" ht="67.5" customHeight="1" x14ac:dyDescent="0.2"/>
    <row r="33" ht="67.5" customHeight="1" x14ac:dyDescent="0.2"/>
    <row r="34" ht="67.5" customHeight="1" x14ac:dyDescent="0.2"/>
    <row r="35" ht="67.5" customHeight="1" x14ac:dyDescent="0.2"/>
  </sheetData>
  <mergeCells count="8">
    <mergeCell ref="N10:N11"/>
    <mergeCell ref="H10:H11"/>
    <mergeCell ref="B10:B11"/>
    <mergeCell ref="C10:C11"/>
    <mergeCell ref="D10:D11"/>
    <mergeCell ref="E10:E11"/>
    <mergeCell ref="F10:F11"/>
    <mergeCell ref="G10:G11"/>
  </mergeCells>
  <pageMargins left="1.4960629921259843" right="0.11811023622047245" top="0.74803149606299213" bottom="0.74803149606299213" header="0.31496062992125984" footer="0.31496062992125984"/>
  <pageSetup paperSize="5"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MEJORAM RES 5872 07</vt:lpstr>
      <vt:lpstr>SEGUIMIENTO PL MEJ RES 5872 07</vt:lpstr>
      <vt:lpstr>Hoja1</vt:lpstr>
      <vt:lpstr>Hoja1!Área_de_impresión</vt:lpstr>
      <vt:lpstr>'PLAN MEJORAM RES 5872 07'!Área_de_impresión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Omar Alexis Osorio Martinez</cp:lastModifiedBy>
  <cp:lastPrinted>2019-06-04T22:16:22Z</cp:lastPrinted>
  <dcterms:created xsi:type="dcterms:W3CDTF">2017-08-10T15:44:05Z</dcterms:created>
  <dcterms:modified xsi:type="dcterms:W3CDTF">2019-06-04T22:21:49Z</dcterms:modified>
</cp:coreProperties>
</file>