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teDesk\Desktop\"/>
    </mc:Choice>
  </mc:AlternateContent>
  <bookViews>
    <workbookView xWindow="0" yWindow="0" windowWidth="20490" windowHeight="7530" tabRatio="601"/>
  </bookViews>
  <sheets>
    <sheet name="PLAN MEJORAM RES 5872 07" sheetId="1" r:id="rId1"/>
    <sheet name="SEGUIMIENTO PL MEJ RES 5872 07" sheetId="2" r:id="rId2"/>
  </sheets>
  <definedNames>
    <definedName name="_xlnm.Print_Area" localSheetId="0">'PLAN MEJORAM RES 5872 07'!$A$1:$N$18</definedName>
  </definedNames>
  <calcPr calcId="162913"/>
</workbook>
</file>

<file path=xl/calcChain.xml><?xml version="1.0" encoding="utf-8"?>
<calcChain xmlns="http://schemas.openxmlformats.org/spreadsheetml/2006/main">
  <c r="M14" i="1" l="1"/>
  <c r="M13" i="1" l="1"/>
  <c r="O13" i="2"/>
  <c r="P13" i="2" s="1"/>
  <c r="R13" i="2"/>
  <c r="O14" i="2"/>
  <c r="P14" i="2"/>
  <c r="Q14" i="2" s="1"/>
  <c r="R14" i="2"/>
  <c r="O15" i="2"/>
  <c r="P15" i="2"/>
  <c r="Q15" i="2" s="1"/>
  <c r="R15" i="2"/>
  <c r="O16" i="2"/>
  <c r="P16" i="2"/>
  <c r="Q16" i="2" s="1"/>
  <c r="R16" i="2"/>
  <c r="U23" i="2"/>
  <c r="R17" i="2" l="1"/>
  <c r="U22" i="2" s="1"/>
  <c r="Q13" i="2"/>
  <c r="Q17" i="2" s="1"/>
  <c r="U24" i="2" s="1"/>
  <c r="P17" i="2"/>
  <c r="U25" i="2" s="1"/>
</calcChain>
</file>

<file path=xl/comments1.xml><?xml version="1.0" encoding="utf-8"?>
<comments xmlns="http://schemas.openxmlformats.org/spreadsheetml/2006/main">
  <authors>
    <author>Un usuario de Microsoft Office satisfecho</author>
  </authors>
  <commentList>
    <comment ref="A9" authorId="0" shapeId="0">
      <text>
        <r>
          <rPr>
            <sz val="9"/>
            <color indexed="81"/>
            <rFont val="Tahoma"/>
            <charset val="1"/>
          </rPr>
          <t xml:space="preserve">Consignar la fecha (dia-mes-año) de subscripción del pan en la celda demarcada
 </t>
        </r>
      </text>
    </comment>
    <comment ref="A12" authorId="0" shapeId="0">
      <text>
        <r>
          <rPr>
            <sz val="9"/>
            <color indexed="81"/>
            <rFont val="Tahoma"/>
            <charset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 xml:space="preserve">Corresponde a la clasificación esteblecida por la CGR según la naturaleza del hallazgo y su origen en las diferentes áreas de la administración 
</t>
        </r>
      </text>
    </comment>
    <comment ref="F12" authorId="0" shapeId="0">
      <text>
        <r>
          <rPr>
            <sz val="9"/>
            <color indexed="81"/>
            <rFont val="Tahoma"/>
            <charset val="1"/>
          </rPr>
          <t xml:space="preserve">Es la accón o decisión que adopta la entidad para subsanar o corregir la situación plasmada en el hallazgo
</t>
        </r>
      </text>
    </comment>
    <comment ref="G12" authorId="0" shapeId="0">
      <text>
        <r>
          <rPr>
            <sz val="9"/>
            <color indexed="81"/>
            <rFont val="Tahoma"/>
            <charset val="1"/>
          </rPr>
          <t xml:space="preserve">Refleja el propósito que tiene el cumplir con la acción emprendida para corregir las situaciones que se deriven de los hallazgos 
</t>
        </r>
      </text>
    </comment>
    <comment ref="H12" authorId="0" shapeId="0">
      <text>
        <r>
          <rPr>
            <sz val="9"/>
            <color indexed="81"/>
            <rFont val="Tahoma"/>
            <charset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ref="J12" authorId="0" shapeId="0">
      <text>
        <r>
          <rPr>
            <sz val="9"/>
            <color indexed="81"/>
            <rFont val="Tahoma"/>
            <charset val="1"/>
          </rPr>
          <t xml:space="preserve">Expresa la metrica de los pasos o metas que contiene cada acción con el fin de poder medir el grado de avance  
</t>
        </r>
      </text>
    </comment>
    <comment ref="K12" authorId="0" shapeId="0">
      <text>
        <r>
          <rPr>
            <sz val="9"/>
            <color indexed="81"/>
            <rFont val="Tahoma"/>
            <charset val="1"/>
          </rPr>
          <t xml:space="preserve">Se consigna la fecha programada para la iniciación de cada paso o meta 
</t>
        </r>
      </text>
    </comment>
    <comment ref="L12" authorId="0" shapeId="0">
      <text>
        <r>
          <rPr>
            <sz val="9"/>
            <color indexed="81"/>
            <rFont val="Tahoma"/>
            <charset val="1"/>
          </rPr>
          <t xml:space="preserve">Eestablece el plazo o  y finalización de cada una de las metas 
</t>
        </r>
      </text>
    </comment>
    <comment ref="M12" authorId="0" shapeId="0">
      <text>
        <r>
          <rPr>
            <sz val="9"/>
            <color indexed="81"/>
            <rFont val="Tahoma"/>
            <charset val="1"/>
          </rPr>
          <t xml:space="preserve">La hoja calcula automáticamente el pazo de duración de la acción teniendo cuidado que la ultima acción consignada sea la que termine de último 
</t>
        </r>
      </text>
    </comment>
  </commentList>
</comments>
</file>

<file path=xl/comments2.xml><?xml version="1.0" encoding="utf-8"?>
<comments xmlns="http://schemas.openxmlformats.org/spreadsheetml/2006/main">
  <authors>
    <author>Un usuario de Microsoft Office satisfecho</author>
  </authors>
  <commentList>
    <comment ref="A8" authorId="0" shapeId="0">
      <text>
        <r>
          <rPr>
            <sz val="9"/>
            <color indexed="81"/>
            <rFont val="Tahoma"/>
            <charset val="1"/>
          </rPr>
          <t xml:space="preserve">Consignar la fecha (dia-mes-año) de subscripción del plan en la celda demarcada
 </t>
        </r>
      </text>
    </comment>
    <comment ref="A9" authorId="0" shapeId="0">
      <text>
        <r>
          <rPr>
            <sz val="9"/>
            <color indexed="81"/>
            <rFont val="Tahoma"/>
            <charset val="1"/>
          </rPr>
          <t xml:space="preserve">Consignar la fecha (dia-mes-año) de en que se presenta el avance del plan en la celda demarcada
 </t>
        </r>
      </text>
    </comment>
    <comment ref="A11" authorId="0" shapeId="0">
      <text>
        <r>
          <rPr>
            <sz val="9"/>
            <color indexed="81"/>
            <rFont val="Tahoma"/>
            <charset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ref="B11" authorId="0" shapeId="0">
      <text>
        <r>
          <rPr>
            <sz val="9"/>
            <color indexed="81"/>
            <rFont val="Tahoma"/>
            <charset val="1"/>
          </rPr>
          <t xml:space="preserve">Corresponde a la clasificación esteblecida por la CGR según la naturaleza del hallazgo y su origen en las diferentes áreas de la administración 
</t>
        </r>
      </text>
    </comment>
    <comment ref="F11" authorId="0" shapeId="0">
      <text>
        <r>
          <rPr>
            <sz val="9"/>
            <color indexed="81"/>
            <rFont val="Tahoma"/>
            <charset val="1"/>
          </rPr>
          <t xml:space="preserve">Es la accón o decisión que adopta la entidad para subsanar o corregir la situación plasmada en el hallazgo
</t>
        </r>
      </text>
    </comment>
    <comment ref="G11" authorId="0" shapeId="0">
      <text>
        <r>
          <rPr>
            <sz val="9"/>
            <color indexed="81"/>
            <rFont val="Tahoma"/>
            <charset val="1"/>
          </rPr>
          <t xml:space="preserve">Refleja el propósito que tiene el cumplir con la acción emprendida para corregir las situaciones que se deriven de los hallazgos 
</t>
        </r>
      </text>
    </comment>
    <comment ref="H11" authorId="0" shapeId="0">
      <text>
        <r>
          <rPr>
            <sz val="9"/>
            <color indexed="81"/>
            <rFont val="Tahoma"/>
            <charset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ref="J11" authorId="0" shapeId="0">
      <text>
        <r>
          <rPr>
            <sz val="9"/>
            <color indexed="81"/>
            <rFont val="Tahoma"/>
            <charset val="1"/>
          </rPr>
          <t xml:space="preserve">Expresa la metrica de los pasos o metas que contiene cada acción con el fin de poder medir el grado de avance  
</t>
        </r>
      </text>
    </comment>
    <comment ref="K11" authorId="0" shapeId="0">
      <text>
        <r>
          <rPr>
            <sz val="9"/>
            <color indexed="81"/>
            <rFont val="Tahoma"/>
            <charset val="1"/>
          </rPr>
          <t xml:space="preserve">Se consigna la fecha programada para la iniciación de cada paso o meta 
</t>
        </r>
      </text>
    </comment>
    <comment ref="L11" authorId="0" shapeId="0">
      <text>
        <r>
          <rPr>
            <sz val="9"/>
            <color indexed="81"/>
            <rFont val="Tahoma"/>
            <charset val="1"/>
          </rPr>
          <t xml:space="preserve">Eestablece el plazo o  y finalización de cada una de las metas 
</t>
        </r>
      </text>
    </comment>
    <comment ref="M11" authorId="0" shapeId="0">
      <text>
        <r>
          <rPr>
            <sz val="9"/>
            <color indexed="81"/>
            <rFont val="Tahoma"/>
            <charset val="1"/>
          </rPr>
          <t xml:space="preserve">La hoja calcula automáticamente el pazo de duración de las metas  
</t>
        </r>
      </text>
    </comment>
    <comment ref="N11" authorId="0" shapeId="0">
      <text>
        <r>
          <rPr>
            <sz val="9"/>
            <color indexed="81"/>
            <rFont val="Tahoma"/>
            <charset val="1"/>
          </rPr>
          <t xml:space="preserve">Se consigna el numero de unidades ejecutadas por cada una de las metas 
</t>
        </r>
      </text>
    </comment>
    <comment ref="O11" authorId="0" shapeId="0">
      <text>
        <r>
          <rPr>
            <sz val="9"/>
            <color indexed="81"/>
            <rFont val="Tahoma"/>
            <charset val="1"/>
          </rPr>
          <t xml:space="preserve">Calcula el avance porcentual de la meta  dividiendo la ejecución informada en la columna Ksobre la columna G
</t>
        </r>
      </text>
    </comment>
    <comment ref="A12" authorId="0" shapeId="0">
      <text>
        <r>
          <rPr>
            <sz val="9"/>
            <color indexed="81"/>
            <rFont val="Tahoma"/>
            <charset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 xml:space="preserve">Corresponde a la clasificación esteblecida por la CGR según la naturaleza del hallazgo y su origen en las diferentes áreas de la administración 
</t>
        </r>
      </text>
    </comment>
    <comment ref="F12" authorId="0" shapeId="0">
      <text>
        <r>
          <rPr>
            <sz val="9"/>
            <color indexed="81"/>
            <rFont val="Tahoma"/>
            <charset val="1"/>
          </rPr>
          <t xml:space="preserve">Es la accón o decisión que adopta la entidad para subsanar o corregir la situación plasmada en el hallazgo
</t>
        </r>
      </text>
    </comment>
    <comment ref="G12" authorId="0" shapeId="0">
      <text>
        <r>
          <rPr>
            <sz val="9"/>
            <color indexed="81"/>
            <rFont val="Tahoma"/>
            <charset val="1"/>
          </rPr>
          <t xml:space="preserve">Refleja el propósito que tiene el cumplir con la acción emprendida para corregir las situaciones que se deriven de los hallazgos 
</t>
        </r>
      </text>
    </comment>
    <comment ref="H12" authorId="0" shapeId="0">
      <text>
        <r>
          <rPr>
            <sz val="9"/>
            <color indexed="81"/>
            <rFont val="Tahoma"/>
            <charset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ref="J12" authorId="0" shapeId="0">
      <text>
        <r>
          <rPr>
            <sz val="9"/>
            <color indexed="81"/>
            <rFont val="Tahoma"/>
            <charset val="1"/>
          </rPr>
          <t xml:space="preserve">Expresa la metrica de los pasos o metas que contiene cada acción con el fin de poder medir el grado de avance  
</t>
        </r>
      </text>
    </comment>
    <comment ref="K12" authorId="0" shapeId="0">
      <text>
        <r>
          <rPr>
            <sz val="9"/>
            <color indexed="81"/>
            <rFont val="Tahoma"/>
            <charset val="1"/>
          </rPr>
          <t xml:space="preserve">Se consigna la fecha programada para la iniciación de cada paso o meta 
</t>
        </r>
      </text>
    </comment>
    <comment ref="L12" authorId="0" shapeId="0">
      <text>
        <r>
          <rPr>
            <sz val="9"/>
            <color indexed="81"/>
            <rFont val="Tahoma"/>
            <charset val="1"/>
          </rPr>
          <t xml:space="preserve">Eestablece el plazo o  y finalización de cada una de las metas 
</t>
        </r>
      </text>
    </comment>
    <comment ref="M12" authorId="0" shapeId="0">
      <text>
        <r>
          <rPr>
            <sz val="9"/>
            <color indexed="81"/>
            <rFont val="Tahoma"/>
            <charset val="1"/>
          </rPr>
          <t xml:space="preserve">La hoja calcula automáticamente el pazo de duración de las metas  
</t>
        </r>
      </text>
    </comment>
    <comment ref="N12" authorId="0" shapeId="0">
      <text>
        <r>
          <rPr>
            <sz val="9"/>
            <color indexed="81"/>
            <rFont val="Tahoma"/>
            <charset val="1"/>
          </rPr>
          <t xml:space="preserve">Se consigna el numero de unidades ejecutadas por cada una de las metas 
</t>
        </r>
      </text>
    </comment>
    <comment ref="O12" authorId="0" shapeId="0">
      <text>
        <r>
          <rPr>
            <sz val="9"/>
            <color indexed="81"/>
            <rFont val="Tahoma"/>
            <charset val="1"/>
          </rPr>
          <t xml:space="preserve">Calcula el avance porcentual de la meta  dividiendo la ejecución informada en la columna Ksobre la columna G
</t>
        </r>
      </text>
    </comment>
  </commentList>
</comments>
</file>

<file path=xl/sharedStrings.xml><?xml version="1.0" encoding="utf-8"?>
<sst xmlns="http://schemas.openxmlformats.org/spreadsheetml/2006/main" count="110" uniqueCount="80">
  <si>
    <t>FORMATO No 1</t>
  </si>
  <si>
    <t xml:space="preserve"> INFORMACIÓN SOBRE LOS PLANES DE MEJORAMIENTO </t>
  </si>
  <si>
    <t xml:space="preserve">Informe presentado a la Contraloría Municipal de Armenia </t>
  </si>
  <si>
    <t xml:space="preserve">Entidad: </t>
  </si>
  <si>
    <t xml:space="preserve">Representante Legal:  </t>
  </si>
  <si>
    <t>Carlos Mario Alvarez Morales</t>
  </si>
  <si>
    <t>NIT:</t>
  </si>
  <si>
    <t>890.000-464-3</t>
  </si>
  <si>
    <t>Periodo fiscal que cubre:</t>
  </si>
  <si>
    <t>Modalidad de Auditoria:</t>
  </si>
  <si>
    <t>Fecha de Suscripción:</t>
  </si>
  <si>
    <t xml:space="preserve"> </t>
  </si>
  <si>
    <t xml:space="preserve">Numero consecutivo del hallazgo </t>
  </si>
  <si>
    <t>Código hallazgo</t>
  </si>
  <si>
    <r>
      <t>Descripción hallazgo (</t>
    </r>
    <r>
      <rPr>
        <sz val="9"/>
        <rFont val="Arial"/>
        <family val="2"/>
      </rPr>
      <t>No mas de 50 palabras</t>
    </r>
    <r>
      <rPr>
        <b/>
        <sz val="9"/>
        <rFont val="Arial"/>
        <family val="2"/>
      </rPr>
      <t xml:space="preserve">) </t>
    </r>
  </si>
  <si>
    <t>Causa  del Hallazgo</t>
  </si>
  <si>
    <t>Efecto  del Hallazgo</t>
  </si>
  <si>
    <t>Acción de Mejoramiento</t>
  </si>
  <si>
    <t>Objetivo</t>
  </si>
  <si>
    <t>Descripción de las Metas</t>
  </si>
  <si>
    <t>Denominación de la Unidad de medida de la Meta</t>
  </si>
  <si>
    <t>Unidad de medida de las Metas</t>
  </si>
  <si>
    <t>Fecha iniciación Metas</t>
  </si>
  <si>
    <t>Fecha terminación Metas</t>
  </si>
  <si>
    <t xml:space="preserve">Plazo en semanas de las Meta </t>
  </si>
  <si>
    <t>Area Responsable</t>
  </si>
  <si>
    <t>FORMATO No 2</t>
  </si>
  <si>
    <t xml:space="preserve">Informe presentado a la Contraloría General de la República </t>
  </si>
  <si>
    <t>NIT</t>
  </si>
  <si>
    <t>Período Fiscal que Cubre</t>
  </si>
  <si>
    <t xml:space="preserve">Fecha de subscripción </t>
  </si>
  <si>
    <t xml:space="preserve">Fecha de Evaluación </t>
  </si>
  <si>
    <r>
      <t>Descripción hallazgo (</t>
    </r>
    <r>
      <rPr>
        <sz val="8"/>
        <rFont val="Arial"/>
        <family val="2"/>
      </rPr>
      <t>No mas de 50 palabras</t>
    </r>
    <r>
      <rPr>
        <b/>
        <sz val="10"/>
        <rFont val="Arial"/>
        <family val="2"/>
      </rPr>
      <t xml:space="preserve">) </t>
    </r>
  </si>
  <si>
    <t>Causa Del Hallazgo</t>
  </si>
  <si>
    <t>Efecto  Del Hallazgo</t>
  </si>
  <si>
    <t>Acción de mejoramiento</t>
  </si>
  <si>
    <t>Denominación de la Unidad de medida de la meta</t>
  </si>
  <si>
    <t>Unidad de medida de la Meta</t>
  </si>
  <si>
    <t>Plazo en semanas de las Metas</t>
  </si>
  <si>
    <t xml:space="preserve">Avance físico de ejecución de las metas  </t>
  </si>
  <si>
    <t xml:space="preserve">Porcentaje de Avance fisico de ejecución de las metas  </t>
  </si>
  <si>
    <t>Puntaje  Logrado  por las metas metas  (Poi)</t>
  </si>
  <si>
    <t xml:space="preserve">Puntaje Logrado por las metas  Vencidas (POMVi)  </t>
  </si>
  <si>
    <t>Puntaje atribuido metas vencidas</t>
  </si>
  <si>
    <t xml:space="preserve">Area Responsable </t>
  </si>
  <si>
    <t>SI</t>
  </si>
  <si>
    <t>NO</t>
  </si>
  <si>
    <t>0 0 0 0</t>
  </si>
  <si>
    <t xml:space="preserve">resolucion </t>
  </si>
  <si>
    <t xml:space="preserve">Para cualquier duda o aclaración puede dirigirse al siguiente correo:  joyaga@ contraloriagen.gov.co     </t>
  </si>
  <si>
    <t xml:space="preserve">Convenciones: </t>
  </si>
  <si>
    <t xml:space="preserve">Evaluación del plan de mejoramiento </t>
  </si>
  <si>
    <t xml:space="preserve">Puntajes base de evaluación </t>
  </si>
  <si>
    <t xml:space="preserve">Columnas de calculo automático </t>
  </si>
  <si>
    <t>Puntaje base evaluación de cumplimiento</t>
  </si>
  <si>
    <t xml:space="preserve">PBEC = </t>
  </si>
  <si>
    <t xml:space="preserve">Informacion suministrada en el informe de la CGR </t>
  </si>
  <si>
    <t xml:space="preserve">Puntaje base evaluación de avance </t>
  </si>
  <si>
    <t xml:space="preserve">PBEA = </t>
  </si>
  <si>
    <t xml:space="preserve">Celda con formato fecha: Día Mes Año </t>
  </si>
  <si>
    <t xml:space="preserve">Cumplimiento del plan </t>
  </si>
  <si>
    <t>CPM = POMMVi/PBEC</t>
  </si>
  <si>
    <t>Fila de Totales</t>
  </si>
  <si>
    <t xml:space="preserve">Avance del plan de mejoramiento </t>
  </si>
  <si>
    <t>AP= POMi/PBEA</t>
  </si>
  <si>
    <t xml:space="preserve">Sanciones disciplinarias y Fiscales </t>
  </si>
  <si>
    <t>Dependencias de la Administracion  y/o Centros alternos                 y                      Director Departamento Administrativo de Bienes y Suministros</t>
  </si>
  <si>
    <t xml:space="preserve">Circular </t>
  </si>
  <si>
    <t xml:space="preserve">Enero 16 de 2018 </t>
  </si>
  <si>
    <t>Seguimiento DP-016-0104</t>
  </si>
  <si>
    <t>Municipio de Armenia- Departamento Administrativo de Bienes y Suministros</t>
  </si>
  <si>
    <t>CARLOS  MARIO  ALVAREZ  MORALES</t>
  </si>
  <si>
    <t>Alcalde</t>
  </si>
  <si>
    <t xml:space="preserve">Gestión deficiente para trámite de reclamación de  indeminización  antela  Compañía Aseguradora  </t>
  </si>
  <si>
    <t xml:space="preserve">No haber realizado gestiones diferentes para adquirir cotizaciones y/o efectuar consultas   que permitieran completar la información para realizar el respectivo trámite ante la Compañía Aseguradora. </t>
  </si>
  <si>
    <t xml:space="preserve">Implementar el Instructivo en la Administración Municipal,  en caso de presentarse  un  siniestros  y posterior reclamaciones ante las Compañias Aseguradoras </t>
  </si>
  <si>
    <t xml:space="preserve"> Documento"instructivo" Normalizado</t>
  </si>
  <si>
    <t xml:space="preserve">Dar Aplicabilidad  al instructivo, una vez  socializado por  el  Comité Operativo del Departamento  de Bienes y Suministros y normalizado  por la Oficina de Calidad  </t>
  </si>
  <si>
    <t xml:space="preserve">Se socializara el Instructivo por medio de  una circular  para  toda la Administracion Municipal.  </t>
  </si>
  <si>
    <t>Diseñar un Instructivo que permita realizar el  trámite  de reclamación , indemnización en caso de ocurrencia de un siniestro en la Alcaldía de Armenia.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</si>
</sst>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&quot; de &quot;mmm&quot; de &quot;yy"/>
  </numFmts>
  <fonts count="12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 Black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9"/>
      <color indexed="10"/>
      <name val="Arial Black"/>
      <family val="2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52"/>
        <bgColor indexed="29"/>
      </patternFill>
    </fill>
    <fill>
      <patternFill patternType="solid">
        <fgColor indexed="9"/>
        <bgColor indexed="40"/>
      </patternFill>
    </fill>
    <fill>
      <patternFill patternType="solid">
        <fgColor indexed="49"/>
        <bgColor indexed="40"/>
      </patternFill>
    </fill>
    <fill>
      <patternFill patternType="solid">
        <fgColor indexed="15"/>
        <bgColor indexed="4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1"/>
      </patternFill>
    </fill>
    <fill>
      <patternFill patternType="solid">
        <fgColor indexed="57"/>
        <bgColor indexed="51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/>
      <diagonal/>
    </border>
  </borders>
  <cellStyleXfs count="2">
    <xf numFmtId="0" fontId="0" fillId="0" borderId="0"/>
    <xf numFmtId="9" fontId="6" fillId="0" borderId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/>
    <xf numFmtId="0" fontId="2" fillId="0" borderId="0" xfId="0" applyFont="1" applyBorder="1" applyAlignment="1">
      <alignment horizontal="center" wrapText="1"/>
    </xf>
    <xf numFmtId="0" fontId="0" fillId="0" borderId="5" xfId="0" applyBorder="1"/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center" wrapText="1"/>
    </xf>
    <xf numFmtId="0" fontId="0" fillId="0" borderId="0" xfId="0" applyFill="1" applyBorder="1"/>
    <xf numFmtId="165" fontId="2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2" borderId="6" xfId="0" applyFill="1" applyBorder="1"/>
    <xf numFmtId="0" fontId="0" fillId="0" borderId="0" xfId="0" applyFon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165" fontId="2" fillId="0" borderId="0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/>
    </xf>
    <xf numFmtId="9" fontId="0" fillId="2" borderId="9" xfId="1" applyFont="1" applyFill="1" applyBorder="1" applyAlignment="1" applyProtection="1">
      <alignment horizontal="center" vertical="center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3" xfId="0" applyFill="1" applyBorder="1"/>
    <xf numFmtId="0" fontId="0" fillId="0" borderId="14" xfId="0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5" xfId="0" applyBorder="1"/>
    <xf numFmtId="0" fontId="0" fillId="0" borderId="13" xfId="0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2" borderId="12" xfId="0" applyFill="1" applyBorder="1"/>
    <xf numFmtId="0" fontId="0" fillId="0" borderId="12" xfId="0" applyFont="1" applyBorder="1"/>
    <xf numFmtId="0" fontId="0" fillId="0" borderId="13" xfId="0" applyFont="1" applyFill="1" applyBorder="1"/>
    <xf numFmtId="0" fontId="0" fillId="0" borderId="6" xfId="0" applyFill="1" applyBorder="1"/>
    <xf numFmtId="1" fontId="0" fillId="0" borderId="16" xfId="0" applyNumberFormat="1" applyBorder="1"/>
    <xf numFmtId="0" fontId="0" fillId="4" borderId="12" xfId="0" applyFill="1" applyBorder="1"/>
    <xf numFmtId="0" fontId="0" fillId="4" borderId="6" xfId="0" applyFill="1" applyBorder="1"/>
    <xf numFmtId="0" fontId="0" fillId="0" borderId="17" xfId="0" applyFont="1" applyBorder="1"/>
    <xf numFmtId="165" fontId="2" fillId="5" borderId="12" xfId="0" applyNumberFormat="1" applyFont="1" applyFill="1" applyBorder="1" applyAlignment="1">
      <alignment horizontal="center" wrapText="1"/>
    </xf>
    <xf numFmtId="165" fontId="2" fillId="5" borderId="6" xfId="0" applyNumberFormat="1" applyFont="1" applyFill="1" applyBorder="1" applyAlignment="1">
      <alignment horizontal="center" wrapText="1"/>
    </xf>
    <xf numFmtId="10" fontId="0" fillId="0" borderId="16" xfId="0" applyNumberFormat="1" applyBorder="1"/>
    <xf numFmtId="0" fontId="0" fillId="3" borderId="12" xfId="0" applyFill="1" applyBorder="1"/>
    <xf numFmtId="0" fontId="0" fillId="3" borderId="6" xfId="0" applyFill="1" applyBorder="1"/>
    <xf numFmtId="0" fontId="7" fillId="0" borderId="18" xfId="0" applyFont="1" applyBorder="1" applyAlignment="1">
      <alignment horizontal="center" vertical="center" wrapText="1"/>
    </xf>
    <xf numFmtId="0" fontId="5" fillId="6" borderId="19" xfId="0" applyFont="1" applyFill="1" applyBorder="1" applyAlignment="1">
      <alignment vertical="center" wrapText="1"/>
    </xf>
    <xf numFmtId="0" fontId="0" fillId="0" borderId="14" xfId="0" applyFont="1" applyBorder="1"/>
    <xf numFmtId="0" fontId="2" fillId="0" borderId="2" xfId="0" applyFont="1" applyBorder="1" applyAlignment="1">
      <alignment horizontal="centerContinuous" wrapText="1"/>
    </xf>
    <xf numFmtId="0" fontId="2" fillId="0" borderId="0" xfId="0" applyFont="1" applyBorder="1" applyAlignment="1">
      <alignment horizontal="centerContinuous" wrapText="1"/>
    </xf>
    <xf numFmtId="0" fontId="3" fillId="0" borderId="4" xfId="0" applyFont="1" applyBorder="1" applyAlignment="1">
      <alignment horizontal="left" wrapText="1"/>
    </xf>
    <xf numFmtId="164" fontId="2" fillId="0" borderId="14" xfId="0" applyNumberFormat="1" applyFont="1" applyFill="1" applyBorder="1" applyAlignment="1">
      <alignment horizontal="centerContinuous" wrapText="1"/>
    </xf>
    <xf numFmtId="0" fontId="0" fillId="0" borderId="0" xfId="0" applyBorder="1" applyAlignment="1">
      <alignment horizontal="centerContinuous"/>
    </xf>
    <xf numFmtId="0" fontId="0" fillId="0" borderId="14" xfId="0" applyFont="1" applyBorder="1" applyAlignment="1">
      <alignment horizontal="centerContinuous" wrapText="1"/>
    </xf>
    <xf numFmtId="0" fontId="3" fillId="0" borderId="20" xfId="0" applyFont="1" applyBorder="1" applyAlignment="1">
      <alignment horizontal="centerContinuous"/>
    </xf>
    <xf numFmtId="0" fontId="0" fillId="0" borderId="21" xfId="0" applyBorder="1" applyAlignment="1">
      <alignment horizontal="centerContinuous" vertical="center" wrapText="1"/>
    </xf>
    <xf numFmtId="0" fontId="0" fillId="0" borderId="9" xfId="0" applyBorder="1" applyAlignment="1">
      <alignment horizontal="centerContinuous" vertical="center" wrapText="1"/>
    </xf>
    <xf numFmtId="0" fontId="0" fillId="0" borderId="14" xfId="0" applyFont="1" applyFill="1" applyBorder="1" applyAlignment="1">
      <alignment horizontal="centerContinuous"/>
    </xf>
    <xf numFmtId="0" fontId="0" fillId="0" borderId="14" xfId="0" applyFont="1" applyBorder="1" applyAlignment="1">
      <alignment horizontal="left"/>
    </xf>
    <xf numFmtId="0" fontId="3" fillId="0" borderId="14" xfId="0" applyFont="1" applyBorder="1" applyAlignment="1">
      <alignment horizontal="centerContinuous" wrapText="1"/>
    </xf>
    <xf numFmtId="15" fontId="0" fillId="0" borderId="9" xfId="0" applyNumberFormat="1" applyBorder="1" applyAlignment="1">
      <alignment horizontal="centerContinuous" vertical="center"/>
    </xf>
    <xf numFmtId="0" fontId="3" fillId="2" borderId="22" xfId="0" applyFont="1" applyFill="1" applyBorder="1" applyAlignment="1">
      <alignment horizontal="centerContinuous" vertical="center" wrapText="1"/>
    </xf>
    <xf numFmtId="0" fontId="3" fillId="0" borderId="23" xfId="0" applyFont="1" applyBorder="1" applyAlignment="1">
      <alignment horizontal="centerContinuous" vertical="center" wrapText="1"/>
    </xf>
    <xf numFmtId="0" fontId="3" fillId="0" borderId="22" xfId="0" applyFont="1" applyBorder="1" applyAlignment="1">
      <alignment horizontal="centerContinuous" vertical="center" wrapText="1"/>
    </xf>
    <xf numFmtId="0" fontId="3" fillId="0" borderId="24" xfId="0" applyFont="1" applyBorder="1" applyAlignment="1">
      <alignment horizontal="centerContinuous" vertical="center" wrapText="1"/>
    </xf>
    <xf numFmtId="0" fontId="0" fillId="0" borderId="25" xfId="0" applyBorder="1" applyAlignment="1">
      <alignment horizontal="centerContinuous" vertical="center" wrapText="1"/>
    </xf>
    <xf numFmtId="0" fontId="0" fillId="7" borderId="26" xfId="0" applyFill="1" applyBorder="1" applyAlignment="1">
      <alignment horizontal="centerContinuous" vertical="center" wrapText="1"/>
    </xf>
    <xf numFmtId="0" fontId="0" fillId="7" borderId="21" xfId="0" applyFill="1" applyBorder="1" applyAlignment="1">
      <alignment horizontal="centerContinuous" vertical="center" wrapText="1"/>
    </xf>
    <xf numFmtId="0" fontId="3" fillId="0" borderId="27" xfId="0" applyFont="1" applyBorder="1" applyAlignment="1">
      <alignment horizontal="centerContinuous" vertical="center" wrapText="1"/>
    </xf>
    <xf numFmtId="165" fontId="2" fillId="5" borderId="25" xfId="0" applyNumberFormat="1" applyFont="1" applyFill="1" applyBorder="1" applyAlignment="1">
      <alignment horizontal="centerContinuous" wrapText="1"/>
    </xf>
    <xf numFmtId="0" fontId="3" fillId="0" borderId="28" xfId="0" applyFont="1" applyBorder="1" applyAlignment="1">
      <alignment horizontal="centerContinuous" vertical="center" wrapText="1"/>
    </xf>
    <xf numFmtId="0" fontId="3" fillId="7" borderId="29" xfId="0" applyFont="1" applyFill="1" applyBorder="1" applyAlignment="1">
      <alignment horizontal="centerContinuous" vertical="center" wrapText="1"/>
    </xf>
    <xf numFmtId="0" fontId="3" fillId="7" borderId="27" xfId="0" applyFont="1" applyFill="1" applyBorder="1" applyAlignment="1">
      <alignment horizontal="centerContinuous" vertical="center" wrapText="1"/>
    </xf>
    <xf numFmtId="0" fontId="3" fillId="7" borderId="21" xfId="0" applyFont="1" applyFill="1" applyBorder="1" applyAlignment="1">
      <alignment horizontal="centerContinuous" vertical="center" wrapText="1"/>
    </xf>
    <xf numFmtId="0" fontId="3" fillId="0" borderId="30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horizontal="left" wrapText="1"/>
    </xf>
    <xf numFmtId="0" fontId="0" fillId="0" borderId="32" xfId="0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0" fontId="0" fillId="6" borderId="19" xfId="0" applyFont="1" applyFill="1" applyBorder="1" applyAlignment="1">
      <alignment vertical="center" wrapText="1"/>
    </xf>
    <xf numFmtId="0" fontId="0" fillId="9" borderId="19" xfId="0" applyFont="1" applyFill="1" applyBorder="1" applyAlignment="1">
      <alignment horizontal="centerContinuous" vertical="center" wrapText="1"/>
    </xf>
    <xf numFmtId="0" fontId="0" fillId="0" borderId="19" xfId="0" applyFont="1" applyBorder="1" applyAlignment="1">
      <alignment vertical="center" wrapText="1"/>
    </xf>
    <xf numFmtId="0" fontId="0" fillId="0" borderId="19" xfId="0" applyFont="1" applyBorder="1" applyAlignment="1">
      <alignment horizontal="centerContinuous" vertical="center" wrapText="1"/>
    </xf>
    <xf numFmtId="0" fontId="0" fillId="0" borderId="33" xfId="0" applyFont="1" applyBorder="1" applyAlignment="1">
      <alignment horizontal="centerContinuous" vertical="center" wrapText="1"/>
    </xf>
    <xf numFmtId="14" fontId="0" fillId="0" borderId="34" xfId="0" applyNumberFormat="1" applyFont="1" applyBorder="1" applyAlignment="1">
      <alignment horizontal="centerContinuous" vertical="center" wrapText="1"/>
    </xf>
    <xf numFmtId="14" fontId="0" fillId="0" borderId="35" xfId="0" applyNumberFormat="1" applyFont="1" applyBorder="1" applyAlignment="1">
      <alignment horizontal="centerContinuous" vertical="center" wrapText="1"/>
    </xf>
    <xf numFmtId="2" fontId="0" fillId="10" borderId="19" xfId="0" applyNumberFormat="1" applyFill="1" applyBorder="1" applyAlignment="1">
      <alignment horizontal="centerContinuous" vertical="center"/>
    </xf>
    <xf numFmtId="0" fontId="0" fillId="0" borderId="36" xfId="0" applyFont="1" applyBorder="1" applyAlignment="1">
      <alignment horizontal="centerContinuous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Continuous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5" fillId="0" borderId="18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>
      <alignment vertical="center" wrapText="1"/>
    </xf>
    <xf numFmtId="14" fontId="5" fillId="0" borderId="18" xfId="0" applyNumberFormat="1" applyFont="1" applyFill="1" applyBorder="1" applyAlignment="1">
      <alignment vertical="center"/>
    </xf>
    <xf numFmtId="2" fontId="5" fillId="11" borderId="18" xfId="0" applyNumberFormat="1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wrapText="1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8"/>
  <sheetViews>
    <sheetView tabSelected="1" topLeftCell="A7" zoomScale="72" workbookViewId="0">
      <selection activeCell="F13" sqref="F13:F14"/>
    </sheetView>
  </sheetViews>
  <sheetFormatPr baseColWidth="10" defaultRowHeight="12.75" x14ac:dyDescent="0.2"/>
  <cols>
    <col min="1" max="1" width="11.28515625" customWidth="1"/>
    <col min="2" max="2" width="16.7109375" customWidth="1"/>
    <col min="3" max="3" width="19.85546875" customWidth="1"/>
    <col min="4" max="4" width="19.5703125" customWidth="1"/>
    <col min="5" max="5" width="13.42578125" customWidth="1"/>
    <col min="6" max="6" width="17.7109375" customWidth="1"/>
    <col min="7" max="7" width="16.5703125" customWidth="1"/>
    <col min="8" max="8" width="26" customWidth="1"/>
    <col min="9" max="9" width="20.85546875" customWidth="1"/>
    <col min="10" max="10" width="10" customWidth="1"/>
    <col min="11" max="11" width="10.140625" customWidth="1"/>
    <col min="12" max="12" width="14.140625" customWidth="1"/>
    <col min="13" max="13" width="12.28515625" customWidth="1"/>
    <col min="14" max="14" width="13.5703125" customWidth="1"/>
  </cols>
  <sheetData>
    <row r="1" spans="1:17" ht="15" customHeight="1" x14ac:dyDescent="0.25">
      <c r="A1" s="1"/>
      <c r="B1" s="2"/>
      <c r="C1" s="72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3"/>
    </row>
    <row r="2" spans="1:17" ht="15" customHeight="1" x14ac:dyDescent="0.25">
      <c r="A2" s="4"/>
      <c r="B2" s="5"/>
      <c r="C2" s="73" t="s">
        <v>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"/>
    </row>
    <row r="3" spans="1:17" ht="28.5" customHeight="1" x14ac:dyDescent="0.25">
      <c r="A3" s="4"/>
      <c r="B3" s="5"/>
      <c r="C3" s="114" t="s">
        <v>2</v>
      </c>
      <c r="D3" s="114"/>
      <c r="E3" s="73"/>
      <c r="F3" s="73"/>
      <c r="G3" s="73"/>
      <c r="H3" s="73"/>
      <c r="I3" s="73"/>
      <c r="J3" s="73"/>
      <c r="K3" s="73"/>
      <c r="L3" s="73"/>
      <c r="M3" s="73"/>
      <c r="N3" s="7"/>
    </row>
    <row r="4" spans="1:17" ht="26.25" customHeight="1" x14ac:dyDescent="0.25">
      <c r="A4" s="8" t="s">
        <v>3</v>
      </c>
      <c r="B4" s="9"/>
      <c r="C4" s="115" t="s">
        <v>70</v>
      </c>
      <c r="D4" s="15"/>
      <c r="E4" s="10"/>
      <c r="F4" s="5"/>
      <c r="G4" s="5"/>
      <c r="H4" s="5"/>
      <c r="I4" s="5"/>
      <c r="J4" s="5"/>
      <c r="K4" s="5"/>
      <c r="L4" s="5"/>
      <c r="M4" s="5"/>
      <c r="N4" s="7"/>
    </row>
    <row r="5" spans="1:17" ht="15" x14ac:dyDescent="0.25">
      <c r="A5" s="11" t="s">
        <v>4</v>
      </c>
      <c r="B5" s="12"/>
      <c r="C5" s="115" t="s">
        <v>5</v>
      </c>
      <c r="D5" s="15"/>
      <c r="E5" s="10"/>
      <c r="F5" s="5"/>
      <c r="G5" s="5"/>
      <c r="H5" s="5"/>
      <c r="I5" s="5"/>
      <c r="J5" s="5"/>
      <c r="K5" s="5"/>
      <c r="L5" s="5"/>
      <c r="M5" s="5"/>
      <c r="N5" s="7"/>
    </row>
    <row r="6" spans="1:17" ht="15" x14ac:dyDescent="0.25">
      <c r="A6" s="11" t="s">
        <v>6</v>
      </c>
      <c r="B6" s="12"/>
      <c r="C6" s="115" t="s">
        <v>7</v>
      </c>
      <c r="D6" s="15"/>
      <c r="E6" s="10"/>
      <c r="F6" s="5"/>
      <c r="G6" s="5"/>
      <c r="H6" s="5"/>
      <c r="I6" s="5"/>
      <c r="J6" s="5"/>
      <c r="K6" s="5"/>
      <c r="L6" s="5"/>
      <c r="M6" s="5"/>
      <c r="N6" s="7"/>
    </row>
    <row r="7" spans="1:17" ht="15" customHeight="1" x14ac:dyDescent="0.25">
      <c r="A7" s="11" t="s">
        <v>8</v>
      </c>
      <c r="B7" s="13"/>
      <c r="C7" s="116">
        <v>2017</v>
      </c>
      <c r="D7" s="15"/>
      <c r="E7" s="10"/>
      <c r="F7" s="6"/>
      <c r="G7" s="6"/>
      <c r="H7" s="6"/>
      <c r="I7" s="6"/>
      <c r="J7" s="6"/>
      <c r="K7" s="6"/>
      <c r="L7" s="6"/>
      <c r="M7" s="6"/>
      <c r="N7" s="7"/>
    </row>
    <row r="8" spans="1:17" ht="15" customHeight="1" x14ac:dyDescent="0.25">
      <c r="A8" s="11" t="s">
        <v>9</v>
      </c>
      <c r="B8" s="13"/>
      <c r="C8" s="126" t="s">
        <v>69</v>
      </c>
      <c r="D8" s="126"/>
      <c r="E8" s="10"/>
      <c r="F8" s="15"/>
      <c r="G8" s="16"/>
      <c r="H8" s="17"/>
      <c r="I8" s="6"/>
      <c r="J8" s="6"/>
      <c r="K8" s="6"/>
      <c r="L8" s="6"/>
      <c r="M8" s="6"/>
      <c r="N8" s="7"/>
    </row>
    <row r="9" spans="1:17" ht="15" customHeight="1" x14ac:dyDescent="0.25">
      <c r="A9" s="74" t="s">
        <v>10</v>
      </c>
      <c r="B9" s="74"/>
      <c r="C9" s="115" t="s">
        <v>68</v>
      </c>
      <c r="D9" s="15"/>
      <c r="E9" s="10"/>
      <c r="F9" s="17"/>
      <c r="G9" s="17"/>
      <c r="H9" s="17"/>
      <c r="I9" s="10"/>
      <c r="J9" s="10"/>
      <c r="K9" s="17"/>
      <c r="L9" s="14"/>
      <c r="M9" s="17"/>
      <c r="N9" s="7"/>
    </row>
    <row r="10" spans="1:17" ht="3" customHeight="1" x14ac:dyDescent="0.25">
      <c r="A10" s="4"/>
      <c r="B10" s="5"/>
      <c r="C10" s="113"/>
      <c r="D10" s="6"/>
      <c r="E10" s="6"/>
      <c r="F10" s="17" t="s">
        <v>11</v>
      </c>
      <c r="G10" s="17"/>
      <c r="H10" s="17"/>
      <c r="I10" s="10"/>
      <c r="J10" s="10"/>
      <c r="K10" s="17"/>
      <c r="L10" s="75"/>
      <c r="M10" s="75"/>
      <c r="N10" s="7"/>
    </row>
    <row r="11" spans="1:17" ht="3.75" hidden="1" customHeight="1" x14ac:dyDescent="0.2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7"/>
    </row>
    <row r="12" spans="1:17" ht="56.25" customHeight="1" x14ac:dyDescent="0.2">
      <c r="A12" s="122" t="s">
        <v>12</v>
      </c>
      <c r="B12" s="111" t="s">
        <v>13</v>
      </c>
      <c r="C12" s="111" t="s">
        <v>14</v>
      </c>
      <c r="D12" s="111" t="s">
        <v>15</v>
      </c>
      <c r="E12" s="111" t="s">
        <v>16</v>
      </c>
      <c r="F12" s="69" t="s">
        <v>17</v>
      </c>
      <c r="G12" s="69" t="s">
        <v>18</v>
      </c>
      <c r="H12" s="69" t="s">
        <v>19</v>
      </c>
      <c r="I12" s="69" t="s">
        <v>20</v>
      </c>
      <c r="J12" s="69" t="s">
        <v>21</v>
      </c>
      <c r="K12" s="69" t="s">
        <v>22</v>
      </c>
      <c r="L12" s="69" t="s">
        <v>23</v>
      </c>
      <c r="M12" s="112" t="s">
        <v>24</v>
      </c>
      <c r="N12" s="69" t="s">
        <v>25</v>
      </c>
      <c r="O12" s="10"/>
      <c r="P12" s="118"/>
    </row>
    <row r="13" spans="1:17" ht="154.5" customHeight="1" x14ac:dyDescent="0.2">
      <c r="A13" s="131">
        <v>1</v>
      </c>
      <c r="B13" s="131">
        <v>1701003</v>
      </c>
      <c r="C13" s="133" t="s">
        <v>73</v>
      </c>
      <c r="D13" s="133" t="s">
        <v>74</v>
      </c>
      <c r="E13" s="133" t="s">
        <v>65</v>
      </c>
      <c r="F13" s="129" t="s">
        <v>79</v>
      </c>
      <c r="G13" s="129" t="s">
        <v>75</v>
      </c>
      <c r="H13" s="124" t="s">
        <v>77</v>
      </c>
      <c r="I13" s="123" t="s">
        <v>76</v>
      </c>
      <c r="J13" s="123">
        <v>1</v>
      </c>
      <c r="K13" s="119">
        <v>43116</v>
      </c>
      <c r="L13" s="120">
        <v>43281</v>
      </c>
      <c r="M13" s="121">
        <f>(L13-K13)/7</f>
        <v>23.571428571428573</v>
      </c>
      <c r="N13" s="129" t="s">
        <v>66</v>
      </c>
      <c r="P13" s="118"/>
    </row>
    <row r="14" spans="1:17" ht="122.25" customHeight="1" x14ac:dyDescent="0.2">
      <c r="A14" s="132"/>
      <c r="B14" s="132"/>
      <c r="C14" s="134"/>
      <c r="D14" s="134"/>
      <c r="E14" s="134"/>
      <c r="F14" s="130"/>
      <c r="G14" s="130"/>
      <c r="H14" s="125" t="s">
        <v>78</v>
      </c>
      <c r="I14" s="117" t="s">
        <v>67</v>
      </c>
      <c r="J14" s="117">
        <v>1</v>
      </c>
      <c r="K14" s="119">
        <v>43282</v>
      </c>
      <c r="L14" s="120">
        <v>43313</v>
      </c>
      <c r="M14" s="121">
        <f>(L14-K14)/7</f>
        <v>4.4285714285714288</v>
      </c>
      <c r="N14" s="130"/>
    </row>
    <row r="15" spans="1:17" ht="33.75" hidden="1" customHeight="1" x14ac:dyDescent="0.2">
      <c r="A15" s="100"/>
      <c r="B15" s="101"/>
      <c r="C15" s="70"/>
      <c r="D15" s="102"/>
      <c r="E15" s="102"/>
      <c r="F15" s="103"/>
      <c r="G15" s="104"/>
      <c r="H15" s="105"/>
      <c r="I15" s="105"/>
      <c r="J15" s="106"/>
      <c r="K15" s="107"/>
      <c r="L15" s="108"/>
      <c r="M15" s="109"/>
      <c r="N15" s="110"/>
      <c r="P15" t="s">
        <v>11</v>
      </c>
      <c r="Q15" t="s">
        <v>11</v>
      </c>
    </row>
    <row r="16" spans="1:17" ht="60.75" customHeight="1" x14ac:dyDescent="0.2">
      <c r="A16" s="4"/>
      <c r="B16" s="18"/>
      <c r="C16" s="18"/>
      <c r="D16" s="18"/>
      <c r="E16" s="18"/>
      <c r="F16" s="127" t="s">
        <v>71</v>
      </c>
      <c r="G16" s="127"/>
      <c r="H16" s="127"/>
      <c r="I16" s="10"/>
      <c r="J16" s="10"/>
      <c r="K16" s="10"/>
      <c r="L16" s="10"/>
      <c r="M16" s="10"/>
      <c r="N16" s="7"/>
    </row>
    <row r="17" spans="1:14" ht="26.25" customHeight="1" x14ac:dyDescent="0.2">
      <c r="A17" s="4"/>
      <c r="B17" s="10"/>
      <c r="C17" s="10"/>
      <c r="D17" s="10"/>
      <c r="F17" s="128" t="s">
        <v>72</v>
      </c>
      <c r="G17" s="128"/>
      <c r="H17" s="128"/>
      <c r="I17" s="76"/>
      <c r="J17" s="10"/>
      <c r="K17" s="10"/>
      <c r="L17" s="10"/>
      <c r="M17" s="10"/>
      <c r="N17" s="7"/>
    </row>
    <row r="18" spans="1:14" x14ac:dyDescent="0.2">
      <c r="A18" s="4"/>
      <c r="B18" s="10"/>
      <c r="F18" s="10"/>
      <c r="G18" s="76"/>
      <c r="I18" s="76"/>
      <c r="J18" s="10"/>
      <c r="K18" s="10"/>
      <c r="L18" s="10"/>
      <c r="M18" s="10"/>
      <c r="N18" s="7"/>
    </row>
  </sheetData>
  <mergeCells count="11">
    <mergeCell ref="C8:D8"/>
    <mergeCell ref="F16:H16"/>
    <mergeCell ref="F17:H17"/>
    <mergeCell ref="N13:N14"/>
    <mergeCell ref="A13:A14"/>
    <mergeCell ref="C13:C14"/>
    <mergeCell ref="D13:D14"/>
    <mergeCell ref="B13:B14"/>
    <mergeCell ref="E13:E14"/>
    <mergeCell ref="F13:F14"/>
    <mergeCell ref="G13:G14"/>
  </mergeCells>
  <pageMargins left="1.575" right="0.19652777777777777" top="1.0631944444444446" bottom="1.0631944444444446" header="0.78749999999999998" footer="0.78749999999999998"/>
  <pageSetup paperSize="5" scale="70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5"/>
  <sheetViews>
    <sheetView workbookViewId="0">
      <selection activeCell="A17" sqref="A17"/>
    </sheetView>
  </sheetViews>
  <sheetFormatPr baseColWidth="10" defaultRowHeight="12.75" x14ac:dyDescent="0.2"/>
  <cols>
    <col min="2" max="2" width="10.28515625" customWidth="1"/>
    <col min="3" max="3" width="13.140625" customWidth="1"/>
    <col min="4" max="4" width="12.28515625" customWidth="1"/>
    <col min="5" max="5" width="12.85546875" customWidth="1"/>
    <col min="6" max="6" width="16.42578125" customWidth="1"/>
    <col min="7" max="8" width="12.7109375" customWidth="1"/>
    <col min="9" max="9" width="13.42578125" customWidth="1"/>
    <col min="11" max="11" width="12.85546875" customWidth="1"/>
    <col min="12" max="12" width="12.42578125" customWidth="1"/>
    <col min="13" max="13" width="11.42578125" style="20"/>
    <col min="15" max="15" width="11.42578125" style="21"/>
    <col min="16" max="16" width="12.42578125" style="21" customWidth="1"/>
    <col min="17" max="17" width="15.42578125" style="21" customWidth="1"/>
    <col min="18" max="18" width="14.140625" style="21" customWidth="1"/>
    <col min="19" max="19" width="15" customWidth="1"/>
    <col min="20" max="20" width="15.42578125" customWidth="1"/>
  </cols>
  <sheetData>
    <row r="1" spans="1:20" ht="14.25" customHeight="1" x14ac:dyDescent="0.25">
      <c r="A1" s="10"/>
      <c r="B1" s="22"/>
      <c r="C1" s="73" t="s">
        <v>26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20" ht="15" customHeight="1" x14ac:dyDescent="0.25">
      <c r="A2" s="10"/>
      <c r="B2" s="22"/>
      <c r="C2" s="73" t="s">
        <v>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20" ht="15" customHeight="1" x14ac:dyDescent="0.25">
      <c r="A3" s="10"/>
      <c r="B3" s="22"/>
      <c r="C3" s="73" t="s">
        <v>27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0" ht="15" x14ac:dyDescent="0.25">
      <c r="A4" s="23" t="s">
        <v>3</v>
      </c>
      <c r="B4" s="23"/>
      <c r="C4" s="23"/>
      <c r="D4" s="24"/>
      <c r="G4" s="24"/>
      <c r="H4" s="24"/>
      <c r="I4" s="24"/>
      <c r="J4" s="24"/>
      <c r="K4" s="24"/>
      <c r="L4" s="24"/>
      <c r="M4" s="25"/>
      <c r="N4" s="26"/>
      <c r="O4" s="25"/>
      <c r="P4" s="25"/>
      <c r="Q4" s="25"/>
      <c r="R4" s="25"/>
    </row>
    <row r="5" spans="1:20" ht="15" x14ac:dyDescent="0.25">
      <c r="A5" s="23" t="s">
        <v>4</v>
      </c>
      <c r="B5" s="23"/>
      <c r="C5" s="23"/>
      <c r="D5" s="24"/>
      <c r="G5" s="24"/>
      <c r="H5" s="24"/>
      <c r="I5" s="24"/>
      <c r="J5" s="24"/>
      <c r="K5" s="24"/>
      <c r="L5" s="24"/>
      <c r="M5" s="25"/>
      <c r="N5" s="26"/>
      <c r="O5" s="25"/>
      <c r="P5" s="25"/>
      <c r="Q5" s="25"/>
      <c r="R5" s="25"/>
    </row>
    <row r="6" spans="1:20" ht="15" x14ac:dyDescent="0.25">
      <c r="A6" s="23" t="s">
        <v>28</v>
      </c>
      <c r="B6" s="23"/>
      <c r="C6" s="27"/>
      <c r="D6" s="24"/>
      <c r="G6" s="24"/>
      <c r="H6" s="24"/>
      <c r="I6" s="24"/>
      <c r="J6" s="24"/>
      <c r="K6" s="24"/>
      <c r="L6" s="24"/>
      <c r="M6" s="25"/>
      <c r="N6" s="26"/>
      <c r="O6" s="25"/>
      <c r="P6" s="25"/>
      <c r="Q6" s="25"/>
      <c r="R6" s="25"/>
    </row>
    <row r="7" spans="1:20" ht="15" customHeight="1" x14ac:dyDescent="0.25">
      <c r="A7" s="28" t="s">
        <v>29</v>
      </c>
      <c r="B7" s="28"/>
      <c r="C7" s="6"/>
      <c r="D7" s="29"/>
      <c r="G7" s="29"/>
      <c r="H7" s="29"/>
      <c r="I7" s="29"/>
      <c r="J7" s="29"/>
      <c r="K7" s="29"/>
      <c r="L7" s="29"/>
      <c r="M7" s="25"/>
      <c r="N7" s="26"/>
      <c r="O7" s="25"/>
      <c r="P7" s="25"/>
      <c r="Q7" s="25"/>
      <c r="R7" s="25"/>
    </row>
    <row r="8" spans="1:20" ht="15" customHeight="1" x14ac:dyDescent="0.25">
      <c r="A8" s="99" t="s">
        <v>30</v>
      </c>
      <c r="B8" s="99"/>
      <c r="C8" s="99"/>
      <c r="D8" s="99"/>
      <c r="G8" s="93"/>
      <c r="H8" s="93"/>
      <c r="I8" s="6"/>
      <c r="J8" s="6"/>
      <c r="K8" s="6"/>
      <c r="L8" s="6"/>
      <c r="M8" s="25"/>
      <c r="N8" s="26"/>
      <c r="O8" s="25"/>
      <c r="P8" s="25"/>
      <c r="Q8" s="25"/>
      <c r="R8" s="25"/>
    </row>
    <row r="9" spans="1:20" ht="15" customHeight="1" x14ac:dyDescent="0.25">
      <c r="A9" s="28" t="s">
        <v>31</v>
      </c>
      <c r="B9" s="28"/>
      <c r="C9" s="28"/>
      <c r="D9" s="28"/>
      <c r="G9" s="93"/>
      <c r="H9" s="93"/>
      <c r="I9" s="6"/>
      <c r="J9" s="6"/>
      <c r="K9" s="6"/>
      <c r="L9" s="6"/>
      <c r="M9" s="25"/>
      <c r="N9" s="26"/>
      <c r="O9" s="25"/>
      <c r="P9" s="25"/>
      <c r="Q9" s="25"/>
      <c r="R9" s="25"/>
    </row>
    <row r="10" spans="1:20" ht="15" x14ac:dyDescent="0.25">
      <c r="B10" s="5"/>
      <c r="C10" s="28"/>
      <c r="D10" s="28"/>
      <c r="E10" s="28"/>
      <c r="F10" s="28"/>
      <c r="G10" s="30"/>
      <c r="H10" s="30"/>
      <c r="I10" s="6"/>
      <c r="J10" s="6"/>
      <c r="K10" s="6"/>
      <c r="L10" s="6"/>
      <c r="M10" s="25"/>
      <c r="N10" s="26"/>
      <c r="O10" s="25"/>
      <c r="P10" s="25"/>
      <c r="Q10" s="25"/>
      <c r="R10" s="25"/>
    </row>
    <row r="11" spans="1:20" ht="70.7" customHeight="1" x14ac:dyDescent="0.2">
      <c r="A11" s="94" t="s">
        <v>12</v>
      </c>
      <c r="B11" s="95" t="s">
        <v>13</v>
      </c>
      <c r="C11" s="96" t="s">
        <v>32</v>
      </c>
      <c r="D11" s="97" t="s">
        <v>33</v>
      </c>
      <c r="E11" s="97" t="s">
        <v>34</v>
      </c>
      <c r="F11" s="98" t="s">
        <v>35</v>
      </c>
      <c r="G11" s="92" t="s">
        <v>18</v>
      </c>
      <c r="H11" s="92" t="s">
        <v>19</v>
      </c>
      <c r="I11" s="92" t="s">
        <v>36</v>
      </c>
      <c r="J11" s="92" t="s">
        <v>37</v>
      </c>
      <c r="K11" s="92" t="s">
        <v>22</v>
      </c>
      <c r="L11" s="86" t="s">
        <v>23</v>
      </c>
      <c r="M11" s="85" t="s">
        <v>38</v>
      </c>
      <c r="N11" s="87" t="s">
        <v>39</v>
      </c>
      <c r="O11" s="85" t="s">
        <v>40</v>
      </c>
      <c r="P11" s="85" t="s">
        <v>41</v>
      </c>
      <c r="Q11" s="85" t="s">
        <v>42</v>
      </c>
      <c r="R11" s="85" t="s">
        <v>43</v>
      </c>
      <c r="S11" s="88" t="s">
        <v>44</v>
      </c>
      <c r="T11" s="88" t="s">
        <v>44</v>
      </c>
    </row>
    <row r="12" spans="1:20" ht="69.75" customHeight="1" x14ac:dyDescent="0.2">
      <c r="A12" s="94" t="s">
        <v>12</v>
      </c>
      <c r="B12" s="95" t="s">
        <v>13</v>
      </c>
      <c r="C12" s="96" t="s">
        <v>32</v>
      </c>
      <c r="D12" s="97" t="s">
        <v>33</v>
      </c>
      <c r="E12" s="97" t="s">
        <v>34</v>
      </c>
      <c r="F12" s="98" t="s">
        <v>35</v>
      </c>
      <c r="G12" s="92" t="s">
        <v>18</v>
      </c>
      <c r="H12" s="92" t="s">
        <v>19</v>
      </c>
      <c r="I12" s="92" t="s">
        <v>36</v>
      </c>
      <c r="J12" s="92" t="s">
        <v>37</v>
      </c>
      <c r="K12" s="92" t="s">
        <v>22</v>
      </c>
      <c r="L12" s="86" t="s">
        <v>23</v>
      </c>
      <c r="M12" s="85" t="s">
        <v>38</v>
      </c>
      <c r="N12" s="87" t="s">
        <v>39</v>
      </c>
      <c r="O12" s="85" t="s">
        <v>40</v>
      </c>
      <c r="P12" s="85" t="s">
        <v>41</v>
      </c>
      <c r="Q12" s="85" t="s">
        <v>42</v>
      </c>
      <c r="R12" s="85" t="s">
        <v>43</v>
      </c>
      <c r="S12" s="31" t="s">
        <v>45</v>
      </c>
      <c r="T12" s="32" t="s">
        <v>46</v>
      </c>
    </row>
    <row r="13" spans="1:20" x14ac:dyDescent="0.2">
      <c r="A13" s="89"/>
      <c r="B13" s="90"/>
      <c r="C13" s="91"/>
      <c r="D13" s="91"/>
      <c r="E13" s="91"/>
      <c r="F13" s="79"/>
      <c r="G13" s="79"/>
      <c r="H13" s="80"/>
      <c r="I13" s="80"/>
      <c r="J13" s="79"/>
      <c r="K13" s="84"/>
      <c r="L13" s="84"/>
      <c r="M13" s="34" t="s">
        <v>47</v>
      </c>
      <c r="N13" s="33"/>
      <c r="O13" s="35">
        <f>IF(N13=0,0,+N13/J13)</f>
        <v>0</v>
      </c>
      <c r="P13" s="34" t="e">
        <f>+M13*O13</f>
        <v>#VALUE!</v>
      </c>
      <c r="Q13" s="34" t="e">
        <f>IF(L13&lt;=$G$9,P13,0)</f>
        <v>#VALUE!</v>
      </c>
      <c r="R13" s="34" t="str">
        <f>IF($G$9&gt;=L13,M13,0)</f>
        <v>0 0 0 0</v>
      </c>
      <c r="S13" s="36"/>
      <c r="T13" s="37"/>
    </row>
    <row r="14" spans="1:20" x14ac:dyDescent="0.2">
      <c r="A14" s="89"/>
      <c r="B14" s="90"/>
      <c r="C14" s="91"/>
      <c r="D14" s="91"/>
      <c r="E14" s="91"/>
      <c r="F14" s="79"/>
      <c r="G14" s="79"/>
      <c r="H14" s="80"/>
      <c r="I14" s="80"/>
      <c r="J14" s="79"/>
      <c r="K14" s="84"/>
      <c r="L14" s="84"/>
      <c r="M14" s="34"/>
      <c r="N14" s="38"/>
      <c r="O14" s="35">
        <f>IF(N14=0,0,+N14/J14)</f>
        <v>0</v>
      </c>
      <c r="P14" s="34">
        <f>+M14*O14</f>
        <v>0</v>
      </c>
      <c r="Q14" s="34">
        <f>IF(L14&lt;=$G$9,P14,0)</f>
        <v>0</v>
      </c>
      <c r="R14" s="34">
        <f>IF($G$9&gt;=L14,M14,0)</f>
        <v>0</v>
      </c>
      <c r="S14" s="36"/>
      <c r="T14" s="37"/>
    </row>
    <row r="15" spans="1:20" x14ac:dyDescent="0.2">
      <c r="A15" s="89"/>
      <c r="B15" s="90"/>
      <c r="C15" s="91"/>
      <c r="D15" s="91"/>
      <c r="E15" s="91"/>
      <c r="F15" s="79"/>
      <c r="G15" s="79"/>
      <c r="H15" s="80"/>
      <c r="I15" s="80"/>
      <c r="J15" s="79"/>
      <c r="K15" s="84"/>
      <c r="L15" s="84"/>
      <c r="M15" s="34"/>
      <c r="N15" s="39"/>
      <c r="O15" s="35">
        <f>IF(N15=0,0,+N15/J15)</f>
        <v>0</v>
      </c>
      <c r="P15" s="34">
        <f>+M15*O15</f>
        <v>0</v>
      </c>
      <c r="Q15" s="34">
        <f>IF(L15&lt;=$G$9,P15,0)</f>
        <v>0</v>
      </c>
      <c r="R15" s="34">
        <f>IF($G$9&gt;=L15,M15,0)</f>
        <v>0</v>
      </c>
      <c r="S15" s="36"/>
      <c r="T15" s="37"/>
    </row>
    <row r="16" spans="1:20" s="21" customFormat="1" ht="185.85" customHeight="1" x14ac:dyDescent="0.2">
      <c r="A16" s="89"/>
      <c r="B16" s="90"/>
      <c r="C16" s="91"/>
      <c r="D16" s="91"/>
      <c r="E16" s="91"/>
      <c r="F16" s="79"/>
      <c r="G16" s="79"/>
      <c r="H16" s="80"/>
      <c r="I16" s="80"/>
      <c r="J16" s="79"/>
      <c r="K16" s="84"/>
      <c r="L16" s="84"/>
      <c r="M16" s="34"/>
      <c r="N16" s="40"/>
      <c r="O16" s="35">
        <f>IF(N16=0,0,+N16/J16)</f>
        <v>0</v>
      </c>
      <c r="P16" s="34">
        <f>+M16*O16</f>
        <v>0</v>
      </c>
      <c r="Q16" s="34">
        <f>IF(L16&lt;=$G$9,P16,0)</f>
        <v>0</v>
      </c>
      <c r="R16" s="34">
        <f>IF($G$9&gt;=L16,M16,0)</f>
        <v>0</v>
      </c>
      <c r="S16" s="41"/>
      <c r="T16" s="42"/>
    </row>
    <row r="17" spans="1:256" s="21" customFormat="1" x14ac:dyDescent="0.2">
      <c r="A17" s="43" t="s">
        <v>48</v>
      </c>
      <c r="B17" s="44"/>
      <c r="C17" s="44"/>
      <c r="D17" s="44"/>
      <c r="E17" s="44"/>
      <c r="F17" s="44"/>
      <c r="G17" s="44"/>
      <c r="H17" s="44"/>
      <c r="I17" s="44"/>
      <c r="J17" s="44"/>
      <c r="K17" s="45"/>
      <c r="L17" s="44"/>
      <c r="M17" s="44"/>
      <c r="N17" s="44"/>
      <c r="O17" s="45"/>
      <c r="P17" s="46" t="e">
        <f>SUM(P13:P16)</f>
        <v>#VALUE!</v>
      </c>
      <c r="Q17" s="46" t="e">
        <f>SUM(Q13:Q16)</f>
        <v>#VALUE!</v>
      </c>
      <c r="R17" s="47">
        <f>SUM(R13:R16)</f>
        <v>0</v>
      </c>
      <c r="S17" s="48"/>
      <c r="T17" s="49"/>
      <c r="IV17"/>
    </row>
    <row r="18" spans="1:256" x14ac:dyDescent="0.2">
      <c r="A18" s="81" t="s">
        <v>49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</row>
    <row r="19" spans="1:256" x14ac:dyDescent="0.2">
      <c r="C19" s="50"/>
      <c r="D19" s="50"/>
      <c r="E19" s="50"/>
      <c r="F19" s="51"/>
      <c r="G19" s="51"/>
      <c r="H19" s="51"/>
      <c r="I19" s="51"/>
      <c r="K19" s="52"/>
      <c r="L19" s="52"/>
      <c r="N19" s="53"/>
      <c r="O19" s="48"/>
    </row>
    <row r="20" spans="1:256" ht="12.75" customHeight="1" x14ac:dyDescent="0.2">
      <c r="A20" s="82" t="s">
        <v>50</v>
      </c>
      <c r="B20" s="82"/>
      <c r="C20" s="82"/>
      <c r="D20" s="82"/>
      <c r="G20" s="83" t="s">
        <v>51</v>
      </c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</row>
    <row r="21" spans="1:256" x14ac:dyDescent="0.2">
      <c r="A21" s="54"/>
      <c r="B21" s="55"/>
      <c r="C21" s="53"/>
      <c r="D21" s="53"/>
      <c r="G21" s="71" t="s">
        <v>52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</row>
    <row r="22" spans="1:256" ht="12.75" customHeight="1" x14ac:dyDescent="0.2">
      <c r="A22" s="56"/>
      <c r="B22" s="19"/>
      <c r="C22" s="77" t="s">
        <v>53</v>
      </c>
      <c r="D22" s="77"/>
      <c r="E22" s="77"/>
      <c r="G22" s="57" t="s">
        <v>54</v>
      </c>
      <c r="H22" s="53"/>
      <c r="I22" s="53"/>
      <c r="J22" s="53"/>
      <c r="K22" s="53"/>
      <c r="L22" s="53"/>
      <c r="M22" s="58"/>
      <c r="N22" s="53"/>
      <c r="O22" s="48"/>
      <c r="P22" s="48"/>
      <c r="Q22" s="48"/>
      <c r="R22" s="59"/>
      <c r="S22" s="78" t="s">
        <v>55</v>
      </c>
      <c r="T22" s="78"/>
      <c r="U22" s="60">
        <f>+R17</f>
        <v>0</v>
      </c>
    </row>
    <row r="23" spans="1:256" ht="12.75" customHeight="1" x14ac:dyDescent="0.2">
      <c r="A23" s="61"/>
      <c r="B23" s="62"/>
      <c r="C23" s="77" t="s">
        <v>56</v>
      </c>
      <c r="D23" s="77"/>
      <c r="E23" s="77"/>
      <c r="G23" s="63" t="s">
        <v>57</v>
      </c>
      <c r="N23" s="53"/>
      <c r="O23" s="48"/>
      <c r="P23" s="48"/>
      <c r="S23" s="78" t="s">
        <v>58</v>
      </c>
      <c r="T23" s="78"/>
      <c r="U23" s="60">
        <f>SUM(M13:M16)</f>
        <v>0</v>
      </c>
    </row>
    <row r="24" spans="1:256" ht="15" customHeight="1" x14ac:dyDescent="0.25">
      <c r="A24" s="64"/>
      <c r="B24" s="65"/>
      <c r="C24" s="77" t="s">
        <v>59</v>
      </c>
      <c r="D24" s="77"/>
      <c r="E24" s="77"/>
      <c r="G24" s="57" t="s">
        <v>60</v>
      </c>
      <c r="H24" s="53"/>
      <c r="I24" s="53"/>
      <c r="J24" s="53"/>
      <c r="K24" s="53"/>
      <c r="L24" s="53"/>
      <c r="M24" s="58"/>
      <c r="N24" s="53"/>
      <c r="O24" s="48"/>
      <c r="P24" s="48"/>
      <c r="Q24" s="48"/>
      <c r="R24" s="59"/>
      <c r="S24" s="78" t="s">
        <v>61</v>
      </c>
      <c r="T24" s="78"/>
      <c r="U24" s="66" t="e">
        <f>IF(Q17=0,0,+Q17/U22)</f>
        <v>#VALUE!</v>
      </c>
    </row>
    <row r="25" spans="1:256" ht="12.75" customHeight="1" x14ac:dyDescent="0.2">
      <c r="A25" s="67"/>
      <c r="B25" s="68"/>
      <c r="C25" s="77" t="s">
        <v>62</v>
      </c>
      <c r="D25" s="77"/>
      <c r="E25" s="77"/>
      <c r="G25" s="57" t="s">
        <v>63</v>
      </c>
      <c r="H25" s="53"/>
      <c r="I25" s="53"/>
      <c r="J25" s="53"/>
      <c r="K25" s="53"/>
      <c r="L25" s="53"/>
      <c r="M25" s="58"/>
      <c r="N25" s="53"/>
      <c r="O25" s="48"/>
      <c r="P25" s="48"/>
      <c r="Q25" s="48"/>
      <c r="R25" s="59"/>
      <c r="S25" s="78" t="s">
        <v>64</v>
      </c>
      <c r="T25" s="78"/>
      <c r="U25" s="66" t="e">
        <f>IF(P17=0,0,+P17/U23)</f>
        <v>#VALUE!</v>
      </c>
    </row>
  </sheetData>
  <pageMargins left="0.78749999999999998" right="0.78749999999999998" top="1.0527777777777778" bottom="1.0527777777777778" header="0.78749999999999998" footer="0.78749999999999998"/>
  <pageSetup paperSize="5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MEJORAM RES 5872 07</vt:lpstr>
      <vt:lpstr>SEGUIMIENTO PL MEJ RES 5872 07</vt:lpstr>
      <vt:lpstr>'PLAN MEJORAM RES 5872 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</dc:creator>
  <cp:lastModifiedBy>EliteDesk</cp:lastModifiedBy>
  <cp:lastPrinted>2018-01-16T23:33:45Z</cp:lastPrinted>
  <dcterms:created xsi:type="dcterms:W3CDTF">2017-08-10T15:44:05Z</dcterms:created>
  <dcterms:modified xsi:type="dcterms:W3CDTF">2018-01-16T23:45:16Z</dcterms:modified>
</cp:coreProperties>
</file>