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01" activeTab="0"/>
  </bookViews>
  <sheets>
    <sheet name="PLAN MEJORAM RES 5872 07" sheetId="1" r:id="rId1"/>
    <sheet name="SEGUIMIENTO PL MEJ RES 5872 07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<sst xmlns="http://schemas.openxmlformats.org/spreadsheetml/2006/main" count="117" uniqueCount="86">
  <si>
    <t>FORMATO No 1</t>
  </si>
  <si>
    <t xml:space="preserve"> INFORMACIÓN SOBRE LOS PLANES DE MEJORAMIENTO </t>
  </si>
  <si>
    <t xml:space="preserve">Informe presentado a la Contraloría General de la República </t>
  </si>
  <si>
    <t xml:space="preserve">Entidad: </t>
  </si>
  <si>
    <t xml:space="preserve">Representante Legal:  </t>
  </si>
  <si>
    <t>NIT:</t>
  </si>
  <si>
    <t>Periodo fiscal que cubre: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</si>
  <si>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</si>
  <si>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</si>
  <si>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</si>
  <si>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</si>
  <si>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</si>
  <si>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</si>
  <si>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</si>
  <si>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</si>
  <si>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</si>
  <si>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</si>
  <si>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</si>
  <si>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</si>
  <si>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</si>
  <si>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>Area Responsable</t>
  </si>
  <si>
    <t xml:space="preserve">Convenciones: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</si>
  <si>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</si>
  <si>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</si>
  <si>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</si>
  <si>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>FORMATO No 2</t>
  </si>
  <si>
    <t>NIT</t>
  </si>
  <si>
    <t>Período Fiscal que Cubre</t>
  </si>
  <si>
    <t xml:space="preserve">Fecha de subscripción </t>
  </si>
  <si>
    <t xml:space="preserve">Fecha de Evaluación </t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</si>
  <si>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</si>
  <si>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</si>
  <si>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</si>
  <si>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</si>
  <si>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</si>
  <si>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</si>
  <si>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</si>
  <si>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</si>
  <si>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</si>
  <si>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</si>
  <si>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</si>
  <si>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</si>
  <si>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</si>
  <si>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</si>
  <si>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</si>
  <si>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>TOTALES</t>
  </si>
  <si>
    <t xml:space="preserve">Para cualquier duda o aclaración puede dirigirse al siguiente correo:  joyaga@ contraloriagen.gov.co     </t>
  </si>
  <si>
    <t xml:space="preserve">Evaluación del plan de mejoramiento </t>
  </si>
  <si>
    <t xml:space="preserve">Puntajes base de evaluación 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</si>
  <si>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</si>
  <si>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</si>
  <si>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</si>
  <si>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</si>
  <si>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</si>
  <si>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</si>
  <si>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</si>
  <si>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</si>
  <si>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</si>
  <si>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>Alcalía de Armenia</t>
  </si>
  <si>
    <t>Carlos Mario Álvarez Morales</t>
  </si>
  <si>
    <t>20 de octubre de 2017</t>
  </si>
  <si>
    <t>Irregularidades en el proceso de empalme de la Junta de Acción Comunal del Barrio La Divisa e ineficiencia en el seguimiento y control de la misma.</t>
  </si>
  <si>
    <t>incumplimiento con las funciones de vigilancia, inspección y control  a los Organismos Comunales de conformidad con el artículo 6° y 9° del Decreto 890 de 2008</t>
  </si>
  <si>
    <t>Ineficiencia en el seguimiento y control a los Organismos Comunales del municipio de Armenia.</t>
  </si>
  <si>
    <t>Formato normalizado</t>
  </si>
  <si>
    <t xml:space="preserve">Solicitar a los organismos comunales de primer y segundo grado del municipio de Armenia el envío de copia del proceso de empalme, indicando las novedades y/o irregularidades, al igual que la información del patrimonio propio y bienes oficiales administrados. </t>
  </si>
  <si>
    <t xml:space="preserve">Elaborar circular dirigida a los organismos comunales de primer y segundo grado del municipio de Armenia el envío de copia del proceso de empalme, indicando las novedades y/o irregularidades, al igual que la información del patrimonio propio y bienes oficiales administrados. </t>
  </si>
  <si>
    <t>Identificar las diferentes etapas del proceso de control realizado a los organismos comunales de primer y segundo grado del municipio de Armenia, para aplicar la sanción respectiva.</t>
  </si>
  <si>
    <t>4 actas</t>
  </si>
  <si>
    <t>Realizar Visitas de vigilancia y/o inspección a los organismos comunales de primer y segundo grado del municipio de Armenia, en atención a las quejas presentadas con el fin de verificar el cumplimiento de la Ley Comunal.</t>
  </si>
  <si>
    <t xml:space="preserve">Elaborar  cronograma de visitas de vigilancia y/o inspección, para atender las peticiones y quejas presentadas por la comunidad y con el fin de verificar el cumplimiento de la ley comunal </t>
  </si>
  <si>
    <t>Hacer un reporte trimestral de las visitas realizadas de acuerdo con el cronograma establecido, evidenciado mediante acta.</t>
  </si>
  <si>
    <t>Unidad de Participación Ciudadana</t>
  </si>
  <si>
    <t>Envíar circular a los representantes legales de los organismos comunales de primer y segundo grado del muncipio de Armenia.</t>
  </si>
  <si>
    <t>250 Circulares</t>
  </si>
  <si>
    <t>Diseñar formato en el cual se indiquen las etapas del proceso de control y las sanciones aplicables según corresponde.</t>
  </si>
  <si>
    <t>Cumplir con las funciones de inspección, vigilancia y control por parte de la Secretaría de Desarrollo Social, a través de la Unidad de Participación Ciudadana, conforme a lo ewstablecido en el Decreto 890 de 2008.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</si>
  <si>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|</t>
  </si>
  <si>
    <t>Informe presentado a la Contraloria Municipal de Armenia.</t>
  </si>
  <si>
    <t>890.000.464-3</t>
  </si>
  <si>
    <t>Seguimiento DP-016-0077</t>
  </si>
  <si>
    <t>2012-2016</t>
  </si>
  <si>
    <t>Efecto  del Hallazgo</t>
  </si>
  <si>
    <t>Carlos Mario Alvarez Morales</t>
  </si>
  <si>
    <t xml:space="preserve">Alcalde </t>
  </si>
  <si>
    <r>
      <t>Descripción hallazgo (</t>
    </r>
    <r>
      <rPr>
        <sz val="8.5"/>
        <rFont val="Arial"/>
        <family val="2"/>
      </rPr>
      <t>No mas de 50 palabras</t>
    </r>
    <r>
      <rPr>
        <b/>
        <sz val="8.5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</si>
</sst>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"/>
    <numFmt numFmtId="173" formatCode="d&quot; de &quot;mmm&quot; de &quot;yy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240A]dddd\,\ dd&quot; de &quot;mmmm&quot; de &quot;yyyy"/>
    <numFmt numFmtId="180" formatCode="[$-240A]hh:mm:ss\ AM/PM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Black"/>
      <family val="2"/>
    </font>
    <font>
      <sz val="9"/>
      <name val="Arial"/>
      <family val="2"/>
    </font>
    <font>
      <sz val="8.5"/>
      <name val="Arial Black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/>
    </xf>
    <xf numFmtId="9" fontId="0" fillId="33" borderId="15" xfId="53" applyFont="1" applyFill="1" applyBorder="1" applyAlignment="1" applyProtection="1">
      <alignment horizontal="center" vertical="center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2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22" xfId="0" applyNumberFormat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3" xfId="0" applyFont="1" applyBorder="1" applyAlignment="1">
      <alignment/>
    </xf>
    <xf numFmtId="173" fontId="2" fillId="36" borderId="18" xfId="0" applyNumberFormat="1" applyFont="1" applyFill="1" applyBorder="1" applyAlignment="1">
      <alignment horizontal="center" wrapText="1"/>
    </xf>
    <xf numFmtId="173" fontId="2" fillId="36" borderId="12" xfId="0" applyNumberFormat="1" applyFont="1" applyFill="1" applyBorder="1" applyAlignment="1">
      <alignment horizontal="center" wrapText="1"/>
    </xf>
    <xf numFmtId="10" fontId="0" fillId="0" borderId="22" xfId="0" applyNumberFormat="1" applyBorder="1" applyAlignment="1">
      <alignment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37" borderId="31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4" xfId="0" applyFont="1" applyFill="1" applyBorder="1" applyAlignment="1">
      <alignment/>
    </xf>
    <xf numFmtId="0" fontId="1" fillId="37" borderId="35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38" borderId="27" xfId="0" applyFont="1" applyFill="1" applyBorder="1" applyAlignment="1">
      <alignment horizontal="justify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173" fontId="2" fillId="36" borderId="37" xfId="0" applyNumberFormat="1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5"/>
  <sheetViews>
    <sheetView tabSelected="1" view="pageLayout" zoomScale="85" zoomScaleNormal="80" zoomScalePageLayoutView="85" workbookViewId="0" topLeftCell="C9">
      <selection activeCell="L14" sqref="L14"/>
    </sheetView>
  </sheetViews>
  <sheetFormatPr defaultColWidth="11.421875" defaultRowHeight="12.75"/>
  <cols>
    <col min="1" max="1" width="14.57421875" style="59" customWidth="1"/>
    <col min="2" max="2" width="12.140625" style="59" customWidth="1"/>
    <col min="3" max="3" width="17.140625" style="68" customWidth="1"/>
    <col min="4" max="4" width="12.8515625" style="68" customWidth="1"/>
    <col min="5" max="5" width="14.57421875" style="59" customWidth="1"/>
    <col min="6" max="6" width="30.00390625" style="68" customWidth="1"/>
    <col min="7" max="7" width="17.28125" style="59" customWidth="1"/>
    <col min="8" max="8" width="23.57421875" style="68" customWidth="1"/>
    <col min="9" max="9" width="18.00390625" style="59" customWidth="1"/>
    <col min="10" max="10" width="13.7109375" style="59" customWidth="1"/>
    <col min="11" max="11" width="12.8515625" style="59" customWidth="1"/>
    <col min="12" max="12" width="13.57421875" style="59" customWidth="1"/>
    <col min="13" max="13" width="11.140625" style="59" customWidth="1"/>
    <col min="14" max="14" width="12.57421875" style="59" customWidth="1"/>
    <col min="15" max="16384" width="11.421875" style="59" customWidth="1"/>
  </cols>
  <sheetData>
    <row r="1" spans="1:14" ht="15" customHeight="1">
      <c r="A1" s="62"/>
      <c r="B1" s="1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63"/>
    </row>
    <row r="2" spans="1:14" ht="15" customHeight="1">
      <c r="A2" s="64"/>
      <c r="B2" s="2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65"/>
    </row>
    <row r="3" spans="1:14" ht="15" customHeight="1">
      <c r="A3" s="64"/>
      <c r="B3" s="2"/>
      <c r="C3" s="95" t="s">
        <v>78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5"/>
    </row>
    <row r="4" spans="1:14" ht="15">
      <c r="A4" s="4" t="s">
        <v>3</v>
      </c>
      <c r="B4" s="5" t="s">
        <v>58</v>
      </c>
      <c r="C4" s="69"/>
      <c r="D4" s="61"/>
      <c r="E4" s="2"/>
      <c r="F4" s="61"/>
      <c r="G4" s="2"/>
      <c r="H4" s="61"/>
      <c r="I4" s="2"/>
      <c r="J4" s="2"/>
      <c r="K4" s="2"/>
      <c r="L4" s="2"/>
      <c r="M4" s="2"/>
      <c r="N4" s="65"/>
    </row>
    <row r="5" spans="1:14" ht="15">
      <c r="A5" s="4" t="s">
        <v>4</v>
      </c>
      <c r="B5" s="5"/>
      <c r="C5" s="70" t="s">
        <v>59</v>
      </c>
      <c r="D5" s="61"/>
      <c r="E5" s="2"/>
      <c r="F5" s="61"/>
      <c r="G5" s="2"/>
      <c r="H5" s="61"/>
      <c r="I5" s="2"/>
      <c r="J5" s="2"/>
      <c r="K5" s="2"/>
      <c r="L5" s="2"/>
      <c r="M5" s="2"/>
      <c r="N5" s="65"/>
    </row>
    <row r="6" spans="1:14" ht="15">
      <c r="A6" s="4" t="s">
        <v>5</v>
      </c>
      <c r="B6" s="5"/>
      <c r="C6" s="70" t="s">
        <v>79</v>
      </c>
      <c r="D6" s="61"/>
      <c r="E6" s="2"/>
      <c r="F6" s="61"/>
      <c r="G6" s="2"/>
      <c r="H6" s="61"/>
      <c r="I6" s="2"/>
      <c r="J6" s="2"/>
      <c r="K6" s="2"/>
      <c r="L6" s="2"/>
      <c r="M6" s="2"/>
      <c r="N6" s="65"/>
    </row>
    <row r="7" spans="1:14" ht="15" customHeight="1">
      <c r="A7" s="4" t="s">
        <v>6</v>
      </c>
      <c r="B7" s="18"/>
      <c r="C7" s="72" t="s">
        <v>81</v>
      </c>
      <c r="D7" s="61"/>
      <c r="E7" s="2"/>
      <c r="F7" s="60"/>
      <c r="G7" s="3"/>
      <c r="H7" s="60"/>
      <c r="I7" s="3"/>
      <c r="J7" s="3"/>
      <c r="K7" s="3"/>
      <c r="L7" s="3"/>
      <c r="M7" s="3"/>
      <c r="N7" s="65"/>
    </row>
    <row r="8" spans="1:14" ht="15" customHeight="1">
      <c r="A8" s="4" t="s">
        <v>7</v>
      </c>
      <c r="B8" s="18"/>
      <c r="C8" s="110" t="s">
        <v>80</v>
      </c>
      <c r="D8" s="110"/>
      <c r="E8" s="110"/>
      <c r="F8" s="66"/>
      <c r="G8" s="8"/>
      <c r="H8" s="67"/>
      <c r="I8" s="3"/>
      <c r="J8" s="3"/>
      <c r="K8" s="3"/>
      <c r="L8" s="3"/>
      <c r="M8" s="3"/>
      <c r="N8" s="65"/>
    </row>
    <row r="9" spans="1:14" ht="15" customHeight="1">
      <c r="A9" s="100" t="s">
        <v>8</v>
      </c>
      <c r="B9" s="100"/>
      <c r="C9" s="71" t="s">
        <v>60</v>
      </c>
      <c r="D9" s="61"/>
      <c r="E9" s="2"/>
      <c r="F9" s="67"/>
      <c r="G9" s="16"/>
      <c r="H9" s="67"/>
      <c r="I9" s="2"/>
      <c r="J9" s="2"/>
      <c r="K9" s="16"/>
      <c r="L9" s="7"/>
      <c r="M9" s="16"/>
      <c r="N9" s="65"/>
    </row>
    <row r="10" spans="1:14" ht="15" customHeight="1">
      <c r="A10" s="64"/>
      <c r="B10" s="2"/>
      <c r="C10" s="60"/>
      <c r="D10" s="60"/>
      <c r="E10" s="3"/>
      <c r="F10" s="67"/>
      <c r="G10" s="16"/>
      <c r="H10" s="67"/>
      <c r="I10" s="2"/>
      <c r="J10" s="2"/>
      <c r="K10" s="16"/>
      <c r="L10" s="101"/>
      <c r="M10" s="101"/>
      <c r="N10" s="65"/>
    </row>
    <row r="11" spans="1:14" s="80" customFormat="1" ht="53.25" customHeight="1">
      <c r="A11" s="77" t="s">
        <v>9</v>
      </c>
      <c r="B11" s="78" t="s">
        <v>10</v>
      </c>
      <c r="C11" s="78" t="s">
        <v>85</v>
      </c>
      <c r="D11" s="78" t="s">
        <v>12</v>
      </c>
      <c r="E11" s="78" t="s">
        <v>82</v>
      </c>
      <c r="F11" s="77" t="s">
        <v>13</v>
      </c>
      <c r="G11" s="77" t="s">
        <v>14</v>
      </c>
      <c r="H11" s="77" t="s">
        <v>15</v>
      </c>
      <c r="I11" s="77" t="s">
        <v>16</v>
      </c>
      <c r="J11" s="77" t="s">
        <v>17</v>
      </c>
      <c r="K11" s="77" t="s">
        <v>18</v>
      </c>
      <c r="L11" s="77" t="s">
        <v>19</v>
      </c>
      <c r="M11" s="79" t="s">
        <v>35</v>
      </c>
      <c r="N11" s="77" t="s">
        <v>20</v>
      </c>
    </row>
    <row r="12" spans="1:14" ht="39.75" customHeight="1">
      <c r="A12" s="102">
        <v>1</v>
      </c>
      <c r="B12" s="111">
        <v>1201003</v>
      </c>
      <c r="C12" s="96" t="s">
        <v>61</v>
      </c>
      <c r="D12" s="96" t="s">
        <v>63</v>
      </c>
      <c r="E12" s="96" t="s">
        <v>62</v>
      </c>
      <c r="F12" s="103" t="s">
        <v>69</v>
      </c>
      <c r="G12" s="103" t="s">
        <v>76</v>
      </c>
      <c r="H12" s="103" t="s">
        <v>70</v>
      </c>
      <c r="I12" s="103" t="s">
        <v>71</v>
      </c>
      <c r="J12" s="99" t="s">
        <v>68</v>
      </c>
      <c r="K12" s="97">
        <v>43028</v>
      </c>
      <c r="L12" s="97">
        <v>43391</v>
      </c>
      <c r="M12" s="98">
        <v>51.857142857142854</v>
      </c>
      <c r="N12" s="99" t="s">
        <v>72</v>
      </c>
    </row>
    <row r="13" spans="1:14" ht="60.75" customHeight="1">
      <c r="A13" s="102"/>
      <c r="B13" s="111"/>
      <c r="C13" s="96"/>
      <c r="D13" s="96"/>
      <c r="E13" s="96"/>
      <c r="F13" s="103"/>
      <c r="G13" s="103"/>
      <c r="H13" s="103"/>
      <c r="I13" s="103"/>
      <c r="J13" s="99"/>
      <c r="K13" s="97"/>
      <c r="L13" s="97"/>
      <c r="M13" s="98"/>
      <c r="N13" s="99"/>
    </row>
    <row r="14" spans="1:14" ht="138" customHeight="1">
      <c r="A14" s="102"/>
      <c r="B14" s="111"/>
      <c r="C14" s="96"/>
      <c r="D14" s="96"/>
      <c r="E14" s="96"/>
      <c r="F14" s="81" t="s">
        <v>65</v>
      </c>
      <c r="G14" s="103"/>
      <c r="H14" s="81" t="s">
        <v>66</v>
      </c>
      <c r="I14" s="81" t="s">
        <v>73</v>
      </c>
      <c r="J14" s="73" t="s">
        <v>74</v>
      </c>
      <c r="K14" s="74">
        <v>43028</v>
      </c>
      <c r="L14" s="74">
        <v>43220</v>
      </c>
      <c r="M14" s="75">
        <f>(+L14-K14)/7</f>
        <v>27.428571428571427</v>
      </c>
      <c r="N14" s="73" t="s">
        <v>72</v>
      </c>
    </row>
    <row r="15" spans="1:14" ht="76.5" customHeight="1">
      <c r="A15" s="102"/>
      <c r="B15" s="111"/>
      <c r="C15" s="96"/>
      <c r="D15" s="96"/>
      <c r="E15" s="96"/>
      <c r="F15" s="81" t="s">
        <v>67</v>
      </c>
      <c r="G15" s="103"/>
      <c r="H15" s="81" t="s">
        <v>75</v>
      </c>
      <c r="I15" s="81" t="s">
        <v>64</v>
      </c>
      <c r="J15" s="73">
        <v>1</v>
      </c>
      <c r="K15" s="74">
        <v>43038</v>
      </c>
      <c r="L15" s="74">
        <v>43099</v>
      </c>
      <c r="M15" s="75">
        <f>(+L15-K15)/7</f>
        <v>8.714285714285714</v>
      </c>
      <c r="N15" s="73" t="s">
        <v>72</v>
      </c>
    </row>
    <row r="16" spans="1:14" ht="14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4" ht="14.25">
      <c r="A17" s="8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86"/>
    </row>
    <row r="18" spans="1:14" ht="14.25">
      <c r="A18" s="8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86"/>
    </row>
    <row r="19" spans="1:14" ht="14.25">
      <c r="A19" s="8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8"/>
    </row>
    <row r="20" spans="1:14" ht="14.25">
      <c r="A20" s="104" t="s">
        <v>83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/>
    </row>
    <row r="21" spans="1:14" ht="14.25">
      <c r="A21" s="107" t="s">
        <v>84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1:14" ht="14.25">
      <c r="A22" s="89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90"/>
    </row>
    <row r="23" spans="1:14" ht="14.25">
      <c r="A23" s="8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90"/>
    </row>
    <row r="24" spans="1:14" ht="14.25">
      <c r="A24" s="8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90"/>
    </row>
    <row r="25" spans="1:14" ht="14.2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7485" ht="14.25">
      <c r="B7485" s="59" t="s">
        <v>77</v>
      </c>
    </row>
  </sheetData>
  <sheetProtection selectLockedCells="1" selectUnlockedCells="1"/>
  <mergeCells count="22">
    <mergeCell ref="A21:N21"/>
    <mergeCell ref="C8:E8"/>
    <mergeCell ref="B12:B15"/>
    <mergeCell ref="H12:H13"/>
    <mergeCell ref="I12:I13"/>
    <mergeCell ref="J12:J13"/>
    <mergeCell ref="C12:C15"/>
    <mergeCell ref="D12:D15"/>
    <mergeCell ref="F12:F13"/>
    <mergeCell ref="N12:N13"/>
    <mergeCell ref="A9:B9"/>
    <mergeCell ref="L10:M10"/>
    <mergeCell ref="A12:A15"/>
    <mergeCell ref="G12:G15"/>
    <mergeCell ref="A20:N20"/>
    <mergeCell ref="C1:M1"/>
    <mergeCell ref="C2:M2"/>
    <mergeCell ref="C3:M3"/>
    <mergeCell ref="E12:E15"/>
    <mergeCell ref="K12:K13"/>
    <mergeCell ref="L12:L13"/>
    <mergeCell ref="M12:M13"/>
  </mergeCells>
  <printOptions/>
  <pageMargins left="0.99" right="0.25" top="0.75" bottom="0.75" header="0.3" footer="0.3"/>
  <pageSetup horizontalDpi="300" verticalDpi="300" orientation="landscape" paperSize="5" scale="74" r:id="rId3"/>
  <headerFooter alignWithMargins="0">
    <oddFooter>&amp;C&amp;"Times New Roman,Normal"&amp;12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B2">
      <selection activeCell="M14" sqref="M14"/>
    </sheetView>
  </sheetViews>
  <sheetFormatPr defaultColWidth="11.421875" defaultRowHeight="12.75"/>
  <cols>
    <col min="2" max="2" width="10.28125" style="0" customWidth="1"/>
    <col min="3" max="3" width="13.140625" style="0" customWidth="1"/>
    <col min="4" max="4" width="12.28125" style="0" customWidth="1"/>
    <col min="5" max="5" width="12.8515625" style="0" customWidth="1"/>
    <col min="6" max="6" width="16.421875" style="0" customWidth="1"/>
    <col min="7" max="8" width="12.7109375" style="0" customWidth="1"/>
    <col min="9" max="9" width="13.57421875" style="0" customWidth="1"/>
    <col min="11" max="11" width="12.8515625" style="0" customWidth="1"/>
    <col min="12" max="12" width="12.421875" style="0" customWidth="1"/>
    <col min="13" max="13" width="11.421875" style="10" customWidth="1"/>
    <col min="15" max="15" width="11.421875" style="11" customWidth="1"/>
    <col min="16" max="16" width="12.421875" style="11" customWidth="1"/>
    <col min="17" max="17" width="15.57421875" style="11" customWidth="1"/>
    <col min="18" max="18" width="14.140625" style="11" customWidth="1"/>
    <col min="19" max="19" width="15.00390625" style="0" customWidth="1"/>
    <col min="20" max="20" width="15.421875" style="0" customWidth="1"/>
  </cols>
  <sheetData>
    <row r="1" spans="1:18" ht="14.25" customHeight="1">
      <c r="A1" s="6"/>
      <c r="B1" s="12"/>
      <c r="C1" s="95" t="s">
        <v>25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 customHeight="1">
      <c r="A2" s="6"/>
      <c r="B2" s="12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5" customHeight="1">
      <c r="A3" s="6"/>
      <c r="B3" s="12"/>
      <c r="C3" s="95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5">
      <c r="A4" s="13" t="s">
        <v>3</v>
      </c>
      <c r="B4" s="13"/>
      <c r="C4" s="13"/>
      <c r="D4" s="14"/>
      <c r="G4" s="14"/>
      <c r="H4" s="14"/>
      <c r="I4" s="14"/>
      <c r="J4" s="14"/>
      <c r="K4" s="14"/>
      <c r="L4" s="14"/>
      <c r="M4" s="15"/>
      <c r="N4" s="16"/>
      <c r="O4" s="15"/>
      <c r="P4" s="15"/>
      <c r="Q4" s="15"/>
      <c r="R4" s="15"/>
    </row>
    <row r="5" spans="1:18" ht="15">
      <c r="A5" s="13" t="s">
        <v>4</v>
      </c>
      <c r="B5" s="13"/>
      <c r="C5" s="13"/>
      <c r="D5" s="14"/>
      <c r="G5" s="14"/>
      <c r="H5" s="14"/>
      <c r="I5" s="14"/>
      <c r="J5" s="14"/>
      <c r="K5" s="14"/>
      <c r="L5" s="14"/>
      <c r="M5" s="15"/>
      <c r="N5" s="16"/>
      <c r="O5" s="15"/>
      <c r="P5" s="15"/>
      <c r="Q5" s="15"/>
      <c r="R5" s="15"/>
    </row>
    <row r="6" spans="1:18" ht="15">
      <c r="A6" s="13" t="s">
        <v>26</v>
      </c>
      <c r="B6" s="13"/>
      <c r="C6" s="17"/>
      <c r="D6" s="14"/>
      <c r="G6" s="14"/>
      <c r="H6" s="14"/>
      <c r="I6" s="14"/>
      <c r="J6" s="14"/>
      <c r="K6" s="14"/>
      <c r="L6" s="14"/>
      <c r="M6" s="15"/>
      <c r="N6" s="16"/>
      <c r="O6" s="15"/>
      <c r="P6" s="15"/>
      <c r="Q6" s="15"/>
      <c r="R6" s="15"/>
    </row>
    <row r="7" spans="1:18" ht="15" customHeight="1">
      <c r="A7" s="112" t="s">
        <v>27</v>
      </c>
      <c r="B7" s="112"/>
      <c r="C7" s="3"/>
      <c r="D7" s="19"/>
      <c r="G7" s="19"/>
      <c r="H7" s="19"/>
      <c r="I7" s="19"/>
      <c r="J7" s="19"/>
      <c r="K7" s="19"/>
      <c r="L7" s="19"/>
      <c r="M7" s="15"/>
      <c r="N7" s="16"/>
      <c r="O7" s="15"/>
      <c r="P7" s="15"/>
      <c r="Q7" s="15"/>
      <c r="R7" s="15"/>
    </row>
    <row r="8" spans="1:18" ht="15" customHeight="1">
      <c r="A8" s="113" t="s">
        <v>28</v>
      </c>
      <c r="B8" s="113"/>
      <c r="C8" s="113"/>
      <c r="D8" s="113"/>
      <c r="G8" s="114"/>
      <c r="H8" s="114"/>
      <c r="I8" s="3"/>
      <c r="J8" s="3"/>
      <c r="K8" s="3"/>
      <c r="L8" s="3"/>
      <c r="M8" s="15"/>
      <c r="N8" s="16"/>
      <c r="O8" s="15"/>
      <c r="P8" s="15"/>
      <c r="Q8" s="15"/>
      <c r="R8" s="15"/>
    </row>
    <row r="9" spans="1:18" ht="15" customHeight="1">
      <c r="A9" s="112" t="s">
        <v>29</v>
      </c>
      <c r="B9" s="112"/>
      <c r="C9" s="112"/>
      <c r="D9" s="112"/>
      <c r="G9" s="114"/>
      <c r="H9" s="114"/>
      <c r="I9" s="3"/>
      <c r="J9" s="3"/>
      <c r="K9" s="3"/>
      <c r="L9" s="3"/>
      <c r="M9" s="15"/>
      <c r="N9" s="16"/>
      <c r="O9" s="15"/>
      <c r="P9" s="15"/>
      <c r="Q9" s="15"/>
      <c r="R9" s="15"/>
    </row>
    <row r="10" spans="2:18" ht="15">
      <c r="B10" s="2"/>
      <c r="C10" s="18"/>
      <c r="D10" s="18"/>
      <c r="E10" s="18"/>
      <c r="F10" s="18"/>
      <c r="G10" s="20"/>
      <c r="H10" s="20"/>
      <c r="I10" s="3"/>
      <c r="J10" s="3"/>
      <c r="K10" s="3"/>
      <c r="L10" s="3"/>
      <c r="M10" s="15"/>
      <c r="N10" s="16"/>
      <c r="O10" s="15"/>
      <c r="P10" s="15"/>
      <c r="Q10" s="15"/>
      <c r="R10" s="15"/>
    </row>
    <row r="11" spans="1:20" ht="70.5" customHeight="1">
      <c r="A11" s="115" t="s">
        <v>9</v>
      </c>
      <c r="B11" s="116" t="s">
        <v>10</v>
      </c>
      <c r="C11" s="117" t="s">
        <v>11</v>
      </c>
      <c r="D11" s="118" t="s">
        <v>30</v>
      </c>
      <c r="E11" s="118" t="s">
        <v>31</v>
      </c>
      <c r="F11" s="119" t="s">
        <v>32</v>
      </c>
      <c r="G11" s="120" t="s">
        <v>14</v>
      </c>
      <c r="H11" s="120" t="s">
        <v>15</v>
      </c>
      <c r="I11" s="120" t="s">
        <v>33</v>
      </c>
      <c r="J11" s="120" t="s">
        <v>34</v>
      </c>
      <c r="K11" s="120" t="s">
        <v>18</v>
      </c>
      <c r="L11" s="126" t="s">
        <v>19</v>
      </c>
      <c r="M11" s="121" t="s">
        <v>35</v>
      </c>
      <c r="N11" s="127" t="s">
        <v>36</v>
      </c>
      <c r="O11" s="121" t="s">
        <v>37</v>
      </c>
      <c r="P11" s="121" t="s">
        <v>38</v>
      </c>
      <c r="Q11" s="121" t="s">
        <v>39</v>
      </c>
      <c r="R11" s="121" t="s">
        <v>40</v>
      </c>
      <c r="S11" s="122" t="s">
        <v>41</v>
      </c>
      <c r="T11" s="122" t="s">
        <v>41</v>
      </c>
    </row>
    <row r="12" spans="1:20" ht="14.25" customHeight="1">
      <c r="A12" s="115" t="s">
        <v>9</v>
      </c>
      <c r="B12" s="116" t="s">
        <v>10</v>
      </c>
      <c r="C12" s="117" t="s">
        <v>11</v>
      </c>
      <c r="D12" s="118" t="s">
        <v>30</v>
      </c>
      <c r="E12" s="118" t="s">
        <v>31</v>
      </c>
      <c r="F12" s="119" t="s">
        <v>32</v>
      </c>
      <c r="G12" s="120" t="s">
        <v>14</v>
      </c>
      <c r="H12" s="120" t="s">
        <v>15</v>
      </c>
      <c r="I12" s="120" t="s">
        <v>33</v>
      </c>
      <c r="J12" s="120" t="s">
        <v>34</v>
      </c>
      <c r="K12" s="120" t="s">
        <v>18</v>
      </c>
      <c r="L12" s="126" t="s">
        <v>19</v>
      </c>
      <c r="M12" s="121" t="s">
        <v>35</v>
      </c>
      <c r="N12" s="127" t="s">
        <v>36</v>
      </c>
      <c r="O12" s="121" t="s">
        <v>37</v>
      </c>
      <c r="P12" s="121" t="s">
        <v>38</v>
      </c>
      <c r="Q12" s="121" t="s">
        <v>39</v>
      </c>
      <c r="R12" s="121" t="s">
        <v>40</v>
      </c>
      <c r="S12" s="21" t="s">
        <v>42</v>
      </c>
      <c r="T12" s="22" t="s">
        <v>43</v>
      </c>
    </row>
    <row r="13" spans="1:20" ht="12.75">
      <c r="A13" s="123"/>
      <c r="B13" s="124"/>
      <c r="C13" s="125"/>
      <c r="D13" s="125"/>
      <c r="E13" s="125"/>
      <c r="F13" s="134"/>
      <c r="G13" s="134"/>
      <c r="H13" s="133"/>
      <c r="I13" s="133"/>
      <c r="J13" s="134"/>
      <c r="K13" s="135"/>
      <c r="L13" s="135"/>
      <c r="M13" s="24" t="s">
        <v>44</v>
      </c>
      <c r="N13" s="23"/>
      <c r="O13" s="25">
        <f>IF(N13=0,0,+N13/J13)</f>
        <v>0</v>
      </c>
      <c r="P13" s="24" t="e">
        <f>+M13*O13</f>
        <v>#VALUE!</v>
      </c>
      <c r="Q13" s="24" t="e">
        <f>IF(L13&lt;=$G$9,P13,0)</f>
        <v>#VALUE!</v>
      </c>
      <c r="R13" s="24" t="str">
        <f>IF($G$9&gt;=L13,M13,0)</f>
        <v>0 0 0 0</v>
      </c>
      <c r="S13" s="26"/>
      <c r="T13" s="27"/>
    </row>
    <row r="14" spans="1:20" ht="12.75">
      <c r="A14" s="123"/>
      <c r="B14" s="124"/>
      <c r="C14" s="125"/>
      <c r="D14" s="125"/>
      <c r="E14" s="125"/>
      <c r="F14" s="134"/>
      <c r="G14" s="134"/>
      <c r="H14" s="133"/>
      <c r="I14" s="133"/>
      <c r="J14" s="134"/>
      <c r="K14" s="135"/>
      <c r="L14" s="135"/>
      <c r="M14" s="24"/>
      <c r="N14" s="28"/>
      <c r="O14" s="25">
        <f>IF(N14=0,0,+N14/J14)</f>
        <v>0</v>
      </c>
      <c r="P14" s="24">
        <f>+M14*O14</f>
        <v>0</v>
      </c>
      <c r="Q14" s="24">
        <f>IF(L14&lt;=$G$9,P14,0)</f>
        <v>0</v>
      </c>
      <c r="R14" s="24">
        <f>IF($G$9&gt;=L14,M14,0)</f>
        <v>0</v>
      </c>
      <c r="S14" s="26"/>
      <c r="T14" s="27"/>
    </row>
    <row r="15" spans="1:20" ht="12.75">
      <c r="A15" s="123"/>
      <c r="B15" s="124"/>
      <c r="C15" s="125"/>
      <c r="D15" s="125"/>
      <c r="E15" s="125"/>
      <c r="F15" s="134"/>
      <c r="G15" s="134"/>
      <c r="H15" s="133"/>
      <c r="I15" s="133"/>
      <c r="J15" s="134"/>
      <c r="K15" s="135"/>
      <c r="L15" s="135"/>
      <c r="M15" s="24"/>
      <c r="N15" s="29"/>
      <c r="O15" s="25">
        <f>IF(N15=0,0,+N15/J15)</f>
        <v>0</v>
      </c>
      <c r="P15" s="24">
        <f>+M15*O15</f>
        <v>0</v>
      </c>
      <c r="Q15" s="24">
        <f>IF(L15&lt;=$G$9,P15,0)</f>
        <v>0</v>
      </c>
      <c r="R15" s="24">
        <f>IF($G$9&gt;=L15,M15,0)</f>
        <v>0</v>
      </c>
      <c r="S15" s="26"/>
      <c r="T15" s="27"/>
    </row>
    <row r="16" spans="1:20" s="11" customFormat="1" ht="185.25" customHeight="1">
      <c r="A16" s="123"/>
      <c r="B16" s="124"/>
      <c r="C16" s="125"/>
      <c r="D16" s="125"/>
      <c r="E16" s="125"/>
      <c r="F16" s="134"/>
      <c r="G16" s="134"/>
      <c r="H16" s="133"/>
      <c r="I16" s="133"/>
      <c r="J16" s="134"/>
      <c r="K16" s="135"/>
      <c r="L16" s="135"/>
      <c r="M16" s="24"/>
      <c r="N16" s="30"/>
      <c r="O16" s="25">
        <f>IF(N16=0,0,+N16/J16)</f>
        <v>0</v>
      </c>
      <c r="P16" s="24">
        <f>+M16*O16</f>
        <v>0</v>
      </c>
      <c r="Q16" s="24">
        <f>IF(L16&lt;=$G$9,P16,0)</f>
        <v>0</v>
      </c>
      <c r="R16" s="24">
        <f>IF($G$9&gt;=L16,M16,0)</f>
        <v>0</v>
      </c>
      <c r="S16" s="31"/>
      <c r="T16" s="32"/>
    </row>
    <row r="17" spans="1:256" s="11" customFormat="1" ht="12.75">
      <c r="A17" s="33" t="s">
        <v>45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4"/>
      <c r="M17" s="34"/>
      <c r="N17" s="34"/>
      <c r="O17" s="35"/>
      <c r="P17" s="36" t="e">
        <f>SUM(P13:P16)</f>
        <v>#VALUE!</v>
      </c>
      <c r="Q17" s="36" t="e">
        <f>SUM(Q13:Q16)</f>
        <v>#VALUE!</v>
      </c>
      <c r="R17" s="37">
        <f>SUM(R13:R16)</f>
        <v>0</v>
      </c>
      <c r="S17" s="38"/>
      <c r="T17" s="39"/>
      <c r="IV17"/>
    </row>
    <row r="18" spans="1:21" ht="12.75">
      <c r="A18" s="136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3:15" ht="12.75">
      <c r="C19" s="40"/>
      <c r="D19" s="40"/>
      <c r="E19" s="40"/>
      <c r="F19" s="41"/>
      <c r="G19" s="41"/>
      <c r="H19" s="41"/>
      <c r="I19" s="41"/>
      <c r="K19" s="42"/>
      <c r="L19" s="42"/>
      <c r="N19" s="43"/>
      <c r="O19" s="38"/>
    </row>
    <row r="20" spans="1:21" ht="12.75" customHeight="1">
      <c r="A20" s="128" t="s">
        <v>21</v>
      </c>
      <c r="B20" s="128"/>
      <c r="C20" s="128"/>
      <c r="D20" s="128"/>
      <c r="G20" s="129" t="s">
        <v>47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1" ht="12.75">
      <c r="A21" s="44"/>
      <c r="B21" s="45"/>
      <c r="C21" s="43"/>
      <c r="D21" s="43"/>
      <c r="G21" s="130" t="s">
        <v>48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ht="12.75" customHeight="1">
      <c r="A22" s="46"/>
      <c r="B22" s="9"/>
      <c r="C22" s="131" t="s">
        <v>22</v>
      </c>
      <c r="D22" s="131"/>
      <c r="E22" s="131"/>
      <c r="G22" s="47" t="s">
        <v>49</v>
      </c>
      <c r="H22" s="43"/>
      <c r="I22" s="43"/>
      <c r="J22" s="43"/>
      <c r="K22" s="43"/>
      <c r="L22" s="43"/>
      <c r="M22" s="48"/>
      <c r="N22" s="43"/>
      <c r="O22" s="38"/>
      <c r="P22" s="38"/>
      <c r="Q22" s="38"/>
      <c r="R22" s="49"/>
      <c r="S22" s="132" t="s">
        <v>50</v>
      </c>
      <c r="T22" s="132"/>
      <c r="U22" s="50">
        <f>+R17</f>
        <v>0</v>
      </c>
    </row>
    <row r="23" spans="1:21" ht="12.75" customHeight="1">
      <c r="A23" s="51"/>
      <c r="B23" s="52"/>
      <c r="C23" s="131" t="s">
        <v>23</v>
      </c>
      <c r="D23" s="131"/>
      <c r="E23" s="131"/>
      <c r="G23" s="53" t="s">
        <v>51</v>
      </c>
      <c r="N23" s="43"/>
      <c r="O23" s="38"/>
      <c r="P23" s="38"/>
      <c r="S23" s="132" t="s">
        <v>52</v>
      </c>
      <c r="T23" s="132"/>
      <c r="U23" s="50">
        <f>SUM(M13:M16)</f>
        <v>0</v>
      </c>
    </row>
    <row r="24" spans="1:21" ht="15" customHeight="1">
      <c r="A24" s="54"/>
      <c r="B24" s="55"/>
      <c r="C24" s="131" t="s">
        <v>24</v>
      </c>
      <c r="D24" s="131"/>
      <c r="E24" s="131"/>
      <c r="G24" s="47" t="s">
        <v>53</v>
      </c>
      <c r="H24" s="43"/>
      <c r="I24" s="43"/>
      <c r="J24" s="43"/>
      <c r="K24" s="43"/>
      <c r="L24" s="43"/>
      <c r="M24" s="48"/>
      <c r="N24" s="43"/>
      <c r="O24" s="38"/>
      <c r="P24" s="38"/>
      <c r="Q24" s="38"/>
      <c r="R24" s="49"/>
      <c r="S24" s="132" t="s">
        <v>54</v>
      </c>
      <c r="T24" s="132"/>
      <c r="U24" s="56" t="e">
        <f>IF(Q17=0,0,+Q17/U22)</f>
        <v>#VALUE!</v>
      </c>
    </row>
    <row r="25" spans="1:21" ht="12.75" customHeight="1">
      <c r="A25" s="57"/>
      <c r="B25" s="58"/>
      <c r="C25" s="131" t="s">
        <v>55</v>
      </c>
      <c r="D25" s="131"/>
      <c r="E25" s="131"/>
      <c r="G25" s="47" t="s">
        <v>56</v>
      </c>
      <c r="H25" s="43"/>
      <c r="I25" s="43"/>
      <c r="J25" s="43"/>
      <c r="K25" s="43"/>
      <c r="L25" s="43"/>
      <c r="M25" s="48"/>
      <c r="N25" s="43"/>
      <c r="O25" s="38"/>
      <c r="P25" s="38"/>
      <c r="Q25" s="38"/>
      <c r="R25" s="49"/>
      <c r="S25" s="132" t="s">
        <v>57</v>
      </c>
      <c r="T25" s="132"/>
      <c r="U25" s="56" t="e">
        <f>IF(P17=0,0,+P17/U23)</f>
        <v>#VALUE!</v>
      </c>
    </row>
  </sheetData>
  <sheetProtection selectLockedCells="1" selectUnlockedCells="1"/>
  <mergeCells count="51">
    <mergeCell ref="C25:E25"/>
    <mergeCell ref="S25:T25"/>
    <mergeCell ref="F13:F16"/>
    <mergeCell ref="G13:G16"/>
    <mergeCell ref="H13:H16"/>
    <mergeCell ref="C23:E23"/>
    <mergeCell ref="S23:T23"/>
    <mergeCell ref="C24:E24"/>
    <mergeCell ref="S24:T24"/>
    <mergeCell ref="A18:U18"/>
    <mergeCell ref="A20:D20"/>
    <mergeCell ref="G20:U20"/>
    <mergeCell ref="G21:U21"/>
    <mergeCell ref="C22:E22"/>
    <mergeCell ref="S22:T22"/>
    <mergeCell ref="I13:I16"/>
    <mergeCell ref="J13:J16"/>
    <mergeCell ref="K13:K16"/>
    <mergeCell ref="L13:L16"/>
    <mergeCell ref="O11:O12"/>
    <mergeCell ref="P11:P12"/>
    <mergeCell ref="Q11:Q12"/>
    <mergeCell ref="L11:L12"/>
    <mergeCell ref="M11:M12"/>
    <mergeCell ref="N11:N12"/>
    <mergeCell ref="R11:R12"/>
    <mergeCell ref="S11:T11"/>
    <mergeCell ref="A13:A16"/>
    <mergeCell ref="B13:B16"/>
    <mergeCell ref="C13:C16"/>
    <mergeCell ref="D13:D16"/>
    <mergeCell ref="E13:E16"/>
    <mergeCell ref="I11:I12"/>
    <mergeCell ref="J11:J12"/>
    <mergeCell ref="K11:K12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C1:R1"/>
    <mergeCell ref="C2:R2"/>
    <mergeCell ref="C3:R3"/>
    <mergeCell ref="A7:B7"/>
    <mergeCell ref="A8:D8"/>
    <mergeCell ref="G8:H8"/>
  </mergeCells>
  <dataValidations count="1">
    <dataValidation type="decimal" operator="greaterThan" allowBlank="1" showErrorMessage="1" sqref="J1:J10 N1:N16 K17 O17 J18:J19 N18:N25 J21:J2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EliteDesk</dc:creator>
  <cp:keywords/>
  <dc:description/>
  <cp:lastModifiedBy>JuanGui-PC</cp:lastModifiedBy>
  <cp:lastPrinted>2017-10-23T21:48:11Z</cp:lastPrinted>
  <dcterms:created xsi:type="dcterms:W3CDTF">2017-10-20T14:21:17Z</dcterms:created>
  <dcterms:modified xsi:type="dcterms:W3CDTF">2017-12-07T15:31:59Z</dcterms:modified>
  <cp:category/>
  <cp:version/>
  <cp:contentType/>
  <cp:contentStatus/>
</cp:coreProperties>
</file>